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ibor\Documents\ELTE\GM_BSc_Koordinalas\"/>
    </mc:Choice>
  </mc:AlternateContent>
  <xr:revisionPtr revIDLastSave="0" documentId="13_ncr:1_{3A66CA04-9D99-49EB-B7C7-062F294622F8}" xr6:coauthVersionLast="47" xr6:coauthVersionMax="47" xr10:uidLastSave="{00000000-0000-0000-0000-000000000000}"/>
  <bookViews>
    <workbookView xWindow="-108" yWindow="-108" windowWidth="30936" windowHeight="16776" tabRatio="787" xr2:uid="{00000000-000D-0000-FFFF-FFFF00000000}"/>
  </bookViews>
  <sheets>
    <sheet name="munka" sheetId="4" r:id="rId1"/>
    <sheet name="szab.vál.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4" l="1"/>
  <c r="H69" i="4"/>
  <c r="G69" i="4"/>
  <c r="E69" i="4"/>
  <c r="AF68" i="4"/>
  <c r="AE68" i="4"/>
  <c r="AC68" i="4"/>
  <c r="AB68" i="4"/>
  <c r="Z68" i="4"/>
  <c r="K69" i="4"/>
  <c r="AT84" i="4" l="1"/>
  <c r="AT83" i="4"/>
  <c r="AT82" i="4"/>
  <c r="AT80" i="4"/>
  <c r="AT81" i="4"/>
  <c r="AT79" i="4"/>
  <c r="Y84" i="4"/>
  <c r="Y83" i="4"/>
  <c r="Y81" i="4"/>
  <c r="Y80" i="4"/>
  <c r="AT85" i="4" l="1"/>
  <c r="Y82" i="4"/>
  <c r="D83" i="4"/>
  <c r="D84" i="4"/>
  <c r="D81" i="4"/>
  <c r="D80" i="4" l="1"/>
  <c r="Y79" i="4"/>
  <c r="D79" i="4"/>
  <c r="D82" i="4"/>
  <c r="D85" i="4" l="1"/>
  <c r="Y85" i="4"/>
  <c r="J64" i="4"/>
  <c r="AZ73" i="4" l="1"/>
  <c r="AX67" i="4"/>
  <c r="AW67" i="4"/>
  <c r="AU67" i="4"/>
  <c r="AC63" i="4"/>
  <c r="AB63" i="4"/>
  <c r="Z63" i="4"/>
  <c r="AF53" i="4"/>
  <c r="AZ67" i="4"/>
  <c r="BA67" i="4"/>
  <c r="AU73" i="4"/>
  <c r="AW73" i="4"/>
  <c r="AX73" i="4"/>
  <c r="BA73" i="4"/>
  <c r="AZ45" i="4"/>
  <c r="BA54" i="4"/>
  <c r="AZ54" i="4"/>
  <c r="AX54" i="4"/>
  <c r="AW54" i="4"/>
  <c r="AU54" i="4"/>
  <c r="BA45" i="4"/>
  <c r="AX45" i="4"/>
  <c r="AW45" i="4"/>
  <c r="AU45" i="4"/>
  <c r="AF63" i="4"/>
  <c r="AE63" i="4"/>
  <c r="AE53" i="4"/>
  <c r="AC53" i="4" l="1"/>
  <c r="AB53" i="4"/>
  <c r="Z53" i="4"/>
  <c r="AF45" i="4"/>
  <c r="AC45" i="4"/>
  <c r="AB45" i="4"/>
  <c r="Z45" i="4"/>
  <c r="H26" i="4" l="1"/>
  <c r="G26" i="4"/>
  <c r="E26" i="4"/>
  <c r="J15" i="4"/>
  <c r="K64" i="4" l="1"/>
  <c r="H64" i="4"/>
  <c r="G64" i="4"/>
  <c r="E64" i="4"/>
  <c r="E15" i="4"/>
  <c r="K54" i="4"/>
  <c r="H54" i="4"/>
  <c r="G54" i="4"/>
  <c r="E54" i="4"/>
  <c r="G15" i="4" l="1"/>
  <c r="H37" i="4" l="1"/>
  <c r="G37" i="4"/>
  <c r="K45" i="4" l="1"/>
  <c r="H45" i="4"/>
  <c r="G45" i="4"/>
  <c r="E45" i="4"/>
  <c r="K37" i="4"/>
  <c r="E37" i="4"/>
  <c r="K26" i="4"/>
  <c r="K15" i="4"/>
  <c r="H15" i="4"/>
</calcChain>
</file>

<file path=xl/sharedStrings.xml><?xml version="1.0" encoding="utf-8"?>
<sst xmlns="http://schemas.openxmlformats.org/spreadsheetml/2006/main" count="948" uniqueCount="284">
  <si>
    <t>Tanegység</t>
  </si>
  <si>
    <t>Előadás</t>
  </si>
  <si>
    <t>Vizsga</t>
  </si>
  <si>
    <t>Gyakorlat</t>
  </si>
  <si>
    <t>Gyak. jegy.</t>
  </si>
  <si>
    <t>Konzultáció</t>
  </si>
  <si>
    <t>Kredit</t>
  </si>
  <si>
    <t>Ajánlott félév</t>
  </si>
  <si>
    <t>K</t>
  </si>
  <si>
    <t>GY</t>
  </si>
  <si>
    <t>A</t>
  </si>
  <si>
    <t>Tárgyfelelős</t>
  </si>
  <si>
    <t>Dr. Gönye Zsuzsanna</t>
  </si>
  <si>
    <t>Dr. Andó Mátyás</t>
  </si>
  <si>
    <t>Dr. Bak Árpád</t>
  </si>
  <si>
    <t>Dr. Fenyvesi Dániel</t>
  </si>
  <si>
    <t>Dr. Borbély Tibor</t>
  </si>
  <si>
    <t>Dr. Jánosi Endre</t>
  </si>
  <si>
    <t>Jelölések:</t>
  </si>
  <si>
    <t>Kód</t>
  </si>
  <si>
    <t>Előfeltétel</t>
  </si>
  <si>
    <t>Egyetemi alapozó és tanulásmódszertani kurzus</t>
  </si>
  <si>
    <t>Gépészmérnöki alapismeretek</t>
  </si>
  <si>
    <t>Idegen nyelv: angol 1</t>
  </si>
  <si>
    <t>Idegen nyelv: német 1</t>
  </si>
  <si>
    <t>Informatikai rendszerek</t>
  </si>
  <si>
    <t>Matematika 1.</t>
  </si>
  <si>
    <t>Mikro- és makroökonómia</t>
  </si>
  <si>
    <t>Műszaki kémia</t>
  </si>
  <si>
    <t>Statika</t>
  </si>
  <si>
    <t>SBANGP6225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</si>
  <si>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</si>
  <si>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</si>
  <si>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</si>
  <si>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</si>
  <si>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</si>
  <si>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</si>
  <si>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</si>
  <si>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Ismeretkör</t>
  </si>
  <si>
    <t>0+2 A</t>
  </si>
  <si>
    <t>1+2 GY</t>
  </si>
  <si>
    <t>2+0 GY</t>
  </si>
  <si>
    <t>Munkavédelem és biztonságtechnika</t>
  </si>
  <si>
    <t>szabadon vál.</t>
  </si>
  <si>
    <t>gazdasági és humán</t>
  </si>
  <si>
    <t>szakmai</t>
  </si>
  <si>
    <t>idegen nyelv</t>
  </si>
  <si>
    <t>természettudományi</t>
  </si>
  <si>
    <t>SBANGP1112</t>
  </si>
  <si>
    <t>SBANGP1500</t>
  </si>
  <si>
    <t>SBANGP1510</t>
  </si>
  <si>
    <t>SBANGP1113</t>
  </si>
  <si>
    <t>SBANGP1012</t>
  </si>
  <si>
    <t>CAD 1.</t>
  </si>
  <si>
    <t>Fizika 1.</t>
  </si>
  <si>
    <t>Géprajz</t>
  </si>
  <si>
    <t>Idegen nyelv: angol 2</t>
  </si>
  <si>
    <t>Idegen nyelv: német 2</t>
  </si>
  <si>
    <t>Matematika 2.</t>
  </si>
  <si>
    <t>Programfejlesztés</t>
  </si>
  <si>
    <t>Szilárdságtan</t>
  </si>
  <si>
    <t>Logisztika</t>
  </si>
  <si>
    <t>SBANGP2015</t>
  </si>
  <si>
    <t>SBANGP2116</t>
  </si>
  <si>
    <t>SBANGP2500</t>
  </si>
  <si>
    <t>SBANGP2510</t>
  </si>
  <si>
    <t>SBANGP2117</t>
  </si>
  <si>
    <t>SBANGP2016</t>
  </si>
  <si>
    <t>SBANGP2224</t>
  </si>
  <si>
    <t>1+1 GY</t>
  </si>
  <si>
    <t>Dinamika</t>
  </si>
  <si>
    <t>Fizika 2.</t>
  </si>
  <si>
    <t>Gépelemek 1.</t>
  </si>
  <si>
    <t>Idegen nyelv: angol 3</t>
  </si>
  <si>
    <t>Idegen nyelv: német 3</t>
  </si>
  <si>
    <t>Matematika 3.</t>
  </si>
  <si>
    <t>Méréstechnika 1.</t>
  </si>
  <si>
    <t>Minőségbiztosítás</t>
  </si>
  <si>
    <t>Műszaki és gazdasági adatelemzés</t>
  </si>
  <si>
    <t>Végeselem módszer alapjai</t>
  </si>
  <si>
    <t>SBANGP3019</t>
  </si>
  <si>
    <t>SBANGP3018</t>
  </si>
  <si>
    <t>SBANGP3500</t>
  </si>
  <si>
    <t>SBANGP3510</t>
  </si>
  <si>
    <t>SBANGP3120</t>
  </si>
  <si>
    <t>SBANGP6316</t>
  </si>
  <si>
    <t>SBANGP2116
SBANGP2016</t>
  </si>
  <si>
    <t>SBANGP4122</t>
  </si>
  <si>
    <t>SBANGP4123</t>
  </si>
  <si>
    <t>SBANGP4121</t>
  </si>
  <si>
    <t>SBANGP4124</t>
  </si>
  <si>
    <t>SBANGP4125</t>
  </si>
  <si>
    <t>Áramlástan</t>
  </si>
  <si>
    <t>Elektrotechnika alapjai</t>
  </si>
  <si>
    <t>Gépelemek 2.</t>
  </si>
  <si>
    <t>Gyártástechnológia 1.</t>
  </si>
  <si>
    <t>Műszaki hőtan 1.</t>
  </si>
  <si>
    <t>Rezgéstan</t>
  </si>
  <si>
    <t>SBANGP5128</t>
  </si>
  <si>
    <t>SBANGP5311</t>
  </si>
  <si>
    <t>SBANGP5314</t>
  </si>
  <si>
    <t>SBANGP5312</t>
  </si>
  <si>
    <t>SBANGP5415</t>
  </si>
  <si>
    <t>Elektromechanika</t>
  </si>
  <si>
    <t>Gyártástechnológia 2.</t>
  </si>
  <si>
    <t>Hidraulika és pneumatika</t>
  </si>
  <si>
    <t>Méréstechnika 2.</t>
  </si>
  <si>
    <t>Műszaki hőtan 2.</t>
  </si>
  <si>
    <t>Üzleti jog</t>
  </si>
  <si>
    <t>CNC és CAM 1.</t>
  </si>
  <si>
    <t>differenciált szakmai</t>
  </si>
  <si>
    <t>SBANGP5129</t>
  </si>
  <si>
    <t>CNC és CAM 2.</t>
  </si>
  <si>
    <t>Gyártástechnológia 3.</t>
  </si>
  <si>
    <t>Irányítástechnika</t>
  </si>
  <si>
    <t>Kalorikus gépek</t>
  </si>
  <si>
    <t>Motorszerkezettan</t>
  </si>
  <si>
    <t>Szakdolgozat konzultáció</t>
  </si>
  <si>
    <t>Menedzsment és vállalatgazdaságtan</t>
  </si>
  <si>
    <t>SBANGP7327</t>
  </si>
  <si>
    <t>Koordináta méréstechnika</t>
  </si>
  <si>
    <t>Lean ismeretek</t>
  </si>
  <si>
    <t>SBANGP6219</t>
  </si>
  <si>
    <t>SBANGP2213</t>
  </si>
  <si>
    <t>szakdolgozat</t>
  </si>
  <si>
    <t>Gyártástechnológia 4.</t>
  </si>
  <si>
    <t>Szakdolgozat készítés</t>
  </si>
  <si>
    <t>K - kollokvium</t>
  </si>
  <si>
    <t>GY - gyakorlati jegy</t>
  </si>
  <si>
    <t>A - aláírás</t>
  </si>
  <si>
    <t>Takács Rita</t>
  </si>
  <si>
    <t xml:space="preserve">Horváthné Dr. Molnár Katalin </t>
  </si>
  <si>
    <t>Dr. Gál László</t>
  </si>
  <si>
    <t>Dr. Palkovits István</t>
  </si>
  <si>
    <t>Dr. Borzsák István</t>
  </si>
  <si>
    <t>Dr. Fejes Péter</t>
  </si>
  <si>
    <t>Dr. Pólay Veronika</t>
  </si>
  <si>
    <t>Járműszerkezettan és fenntartás</t>
  </si>
  <si>
    <t>Szakmai gyakorlat</t>
  </si>
  <si>
    <t>Labor</t>
  </si>
  <si>
    <t>Prof. Dr. Sidor Jurij</t>
  </si>
  <si>
    <t>Prof. Dr. Kollár László</t>
  </si>
  <si>
    <t>Szabadon választható tárgy</t>
  </si>
  <si>
    <t>Anyagszerkezettan</t>
  </si>
  <si>
    <t>Anyagtechnológia</t>
  </si>
  <si>
    <t>Anyagvizsgálat</t>
  </si>
  <si>
    <t>Numerikus hő és áramlástan</t>
  </si>
  <si>
    <t>SBANGP202114</t>
  </si>
  <si>
    <t>SBANGP203119</t>
  </si>
  <si>
    <t>SBANGP203118</t>
  </si>
  <si>
    <t>SBANGP203017</t>
  </si>
  <si>
    <t>SBANGP203412</t>
  </si>
  <si>
    <t>SBANGP206319</t>
  </si>
  <si>
    <t>SBANGP206002SZ</t>
  </si>
  <si>
    <t>SBANGP209000</t>
  </si>
  <si>
    <t>SBANGP209001</t>
  </si>
  <si>
    <t>SBANGP206003SZ</t>
  </si>
  <si>
    <t>szakmai gyakorlat</t>
  </si>
  <si>
    <t>SBANGP2014V</t>
  </si>
  <si>
    <t>SBANGP201400</t>
  </si>
  <si>
    <t xml:space="preserve"> </t>
  </si>
  <si>
    <t>SBANGP101122V</t>
  </si>
  <si>
    <t>SBANGP102122V</t>
  </si>
  <si>
    <t>Matematikai praktikum</t>
  </si>
  <si>
    <t>SBANGP141222V</t>
  </si>
  <si>
    <t>SBANGP101322V</t>
  </si>
  <si>
    <t>SBANGP211522V</t>
  </si>
  <si>
    <t>SBANGP201422V</t>
  </si>
  <si>
    <t>SBANGP101322V
SBANGP101122V</t>
  </si>
  <si>
    <t>SBANGP2014V vagy SBANGP201422V, SBANGP2015</t>
  </si>
  <si>
    <t>SBANGP2014V vagy SBANGP201422V</t>
  </si>
  <si>
    <t>SBANGP321622V</t>
  </si>
  <si>
    <t>SBANGP211522V,
SBANGP2016</t>
  </si>
  <si>
    <t>SBANGP412622V</t>
  </si>
  <si>
    <t>SBANGP1011 vagy SBANGP101122V</t>
  </si>
  <si>
    <t>SBANGP402022V</t>
  </si>
  <si>
    <t>SBANGP3019,
SBANGP203017</t>
  </si>
  <si>
    <t>SBANGP613022V</t>
  </si>
  <si>
    <t>SBANGP632122V</t>
  </si>
  <si>
    <t>SBANGP613122V</t>
  </si>
  <si>
    <t>SBANGP541422V</t>
  </si>
  <si>
    <t>Anyagismereti és technológiai elemek</t>
  </si>
  <si>
    <t>Műszaki hőtan</t>
  </si>
  <si>
    <t>SBANGP412722V</t>
  </si>
  <si>
    <t>SBANGP412522V</t>
  </si>
  <si>
    <t xml:space="preserve">SBANGP513022V </t>
  </si>
  <si>
    <t>Műszaki diagnosztika</t>
  </si>
  <si>
    <t>SBANGP513122V</t>
  </si>
  <si>
    <t>Programozás</t>
  </si>
  <si>
    <t>Dr. Zsakó László</t>
  </si>
  <si>
    <t>SBANGP632222V</t>
  </si>
  <si>
    <t>Mechatronikai projektmunka</t>
  </si>
  <si>
    <t>Dr. Nemes József</t>
  </si>
  <si>
    <t>Elektronika</t>
  </si>
  <si>
    <t>SBANGP632322V</t>
  </si>
  <si>
    <t>Ipari robotok</t>
  </si>
  <si>
    <t>Irányítástechnika 2</t>
  </si>
  <si>
    <t>Dr. Istenes Zoltán</t>
  </si>
  <si>
    <t>SBANGP732922V</t>
  </si>
  <si>
    <t>SBANGP733022V</t>
  </si>
  <si>
    <t>Számítógépes rendszerek</t>
  </si>
  <si>
    <t>SBANGP513322V</t>
  </si>
  <si>
    <t>Dr. Illés Zoltán</t>
  </si>
  <si>
    <t>Algoritmusok és adatszerkezetek 1</t>
  </si>
  <si>
    <t>Programozási nyelvek JAVA</t>
  </si>
  <si>
    <t>SBANGP633122V</t>
  </si>
  <si>
    <t>SBANGP633222V</t>
  </si>
  <si>
    <t>SBANGP733122V</t>
  </si>
  <si>
    <t>Dr. Ásványi Tibor</t>
  </si>
  <si>
    <t>Dr. Kozsik Tamás</t>
  </si>
  <si>
    <t>2+0 K</t>
  </si>
  <si>
    <t>0+2 Gy</t>
  </si>
  <si>
    <t>IKSEK-17AA2E</t>
  </si>
  <si>
    <t>Algoritmusok és adatszerkezetek 2</t>
  </si>
  <si>
    <t xml:space="preserve">IKSEK-17AA2G </t>
  </si>
  <si>
    <t>SBANGP733222V</t>
  </si>
  <si>
    <t>SBANGP733322V</t>
  </si>
  <si>
    <t>Adatbázisok</t>
  </si>
  <si>
    <t xml:space="preserve">Adatbázisok </t>
  </si>
  <si>
    <t xml:space="preserve">Szalai-Gindl János </t>
  </si>
  <si>
    <t>Szalai-Gindl János</t>
  </si>
  <si>
    <t>SBANGP733422V</t>
  </si>
  <si>
    <t>SBANGP733522V</t>
  </si>
  <si>
    <t>Adattudomány alapjai</t>
  </si>
  <si>
    <t>Dr. Farkas Gábor</t>
  </si>
  <si>
    <t>Gépészeti mechatronika specializáció (kék háttér)</t>
  </si>
  <si>
    <t>Ipar 4.0 specializáció (zöld háttér)</t>
  </si>
  <si>
    <t>SBANGP6333</t>
  </si>
  <si>
    <t>Beágyazott rendszerek</t>
  </si>
  <si>
    <t>Gépészmérnök BSc (2022-23), Szombathely</t>
  </si>
  <si>
    <t>2+0+1 K</t>
  </si>
  <si>
    <t>0+3+0 A</t>
  </si>
  <si>
    <t>0+2+0 A</t>
  </si>
  <si>
    <t>2+2+0 GY</t>
  </si>
  <si>
    <t>2+0+1 GY</t>
  </si>
  <si>
    <t>1+0+2 GY</t>
  </si>
  <si>
    <t>0+0+3 GY</t>
  </si>
  <si>
    <t>0+0+2 GY</t>
  </si>
  <si>
    <t>3+2+0 K</t>
  </si>
  <si>
    <t>2+2+0 K</t>
  </si>
  <si>
    <t>2+0+0 GY</t>
  </si>
  <si>
    <t>2+2+0+1 K</t>
  </si>
  <si>
    <t>2+0+0 K</t>
  </si>
  <si>
    <t>2+0+2 K</t>
  </si>
  <si>
    <t>2+1+0 K</t>
  </si>
  <si>
    <t>1+0+1 GY</t>
  </si>
  <si>
    <t>2+1+0 GY</t>
  </si>
  <si>
    <t>2+0+2 GY</t>
  </si>
  <si>
    <t>3+0+0 K</t>
  </si>
  <si>
    <t>1+2+0 GY</t>
  </si>
  <si>
    <t>2+0+2+1 GY</t>
  </si>
  <si>
    <t>0+0+0+1 A</t>
  </si>
  <si>
    <t>0+2+0+1 K</t>
  </si>
  <si>
    <t>2+0+2+1 Gy</t>
  </si>
  <si>
    <t>0+2+0 Gy</t>
  </si>
  <si>
    <t>2+2+0+1 GY</t>
  </si>
  <si>
    <t>0+2+0 GY</t>
  </si>
  <si>
    <t>0+2+0+1 GY</t>
  </si>
  <si>
    <t>Adatbázisok I (KSEK-22AB1E) (2 óra előadás, 2 kredit, kollokvium) (&lt;--- "Programtervező informatikus BSc 2022, (D) szakirány, Szombathely" tantervi hálóból, ahol a 4., tehát páros félévben van ez a tárgy)</t>
  </si>
  <si>
    <t>Programozási nyelvek EA+GY (IP-18ePNYEG) (2 óra előadás, 2 óra labor, 4 konzultáció, 8 kredit, gyakorlati jegy)) (&lt;--- "Programtervező informatikus BSc 2018, (E=esti) szakirány" budapesti tantervi hálóból, ahol a 3., tehát páratlan félévben van ez a tárgy) Ennek a tárgynak az előadását TEAMS-en hallgatják Budapestről, gyakorlatát Soós Sándor megtartja Szombathelyen.</t>
  </si>
  <si>
    <t>természettudományi alapismeretek</t>
  </si>
  <si>
    <t>40-50</t>
  </si>
  <si>
    <t>szakmai törzsanyag</t>
  </si>
  <si>
    <t>70-103</t>
  </si>
  <si>
    <t>differenciált szakmai ismeretek</t>
  </si>
  <si>
    <t>min. 40</t>
  </si>
  <si>
    <t>gazdasági és humán ismeretek</t>
  </si>
  <si>
    <t>16-30</t>
  </si>
  <si>
    <t>(ebből idegen nyelv 1)</t>
  </si>
  <si>
    <t>szabadon választható tantárgyak</t>
  </si>
  <si>
    <t>Adatbázisok I (KSEK-22AB1G) (2 óra labor, 2 kredit, kollokvium) (&lt;--- "Programtervező informatikus BSc 2022, (D) szakirány, Szombathely" tantervi hálóból, ahol a 4., tehát páros félévben van ez a tárgy)</t>
  </si>
  <si>
    <t>Projektlabor</t>
  </si>
  <si>
    <t>bármely</t>
  </si>
  <si>
    <t>0+3+0 GY</t>
  </si>
  <si>
    <t>2+1+0+1 GY</t>
  </si>
  <si>
    <t>GY(3)</t>
  </si>
  <si>
    <t>IK-SEK23GPPL</t>
  </si>
  <si>
    <t>SBANGP412523V</t>
  </si>
  <si>
    <t>SBANGP512723V</t>
  </si>
  <si>
    <t>SBANGP631723V</t>
  </si>
  <si>
    <t>SBANGP732323V</t>
  </si>
  <si>
    <t>2+0+1+1 K</t>
  </si>
  <si>
    <t>Szombathely, Gépészmérnök BSc (2022-2023 ősztől), közös tárgyak (fehér háttér) és a (gyártástechnológia irányultságú) alaptanterv tárgyai (sárga háttér)</t>
  </si>
  <si>
    <t>Prof. Dr. Csóka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</si>
</sst>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trike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198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/>
    <xf numFmtId="0" fontId="12" fillId="0" borderId="0" xfId="0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7" fillId="0" borderId="0" xfId="0" applyFont="1"/>
    <xf numFmtId="0" fontId="14" fillId="0" borderId="9" xfId="0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1" fillId="0" borderId="0" xfId="4"/>
    <xf numFmtId="0" fontId="9" fillId="0" borderId="0" xfId="4" applyFont="1"/>
    <xf numFmtId="0" fontId="6" fillId="2" borderId="0" xfId="0" applyFont="1" applyFill="1"/>
    <xf numFmtId="0" fontId="6" fillId="0" borderId="0" xfId="0" applyFont="1" applyAlignment="1">
      <alignment horizontal="left"/>
    </xf>
    <xf numFmtId="0" fontId="18" fillId="3" borderId="16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/>
    <xf numFmtId="0" fontId="1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7" fillId="4" borderId="9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/>
    </xf>
    <xf numFmtId="0" fontId="9" fillId="4" borderId="21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vertical="center"/>
    </xf>
    <xf numFmtId="0" fontId="9" fillId="5" borderId="21" xfId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9" fillId="0" borderId="1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 textRotation="90" wrapText="1"/>
    </xf>
    <xf numFmtId="0" fontId="23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15" fillId="6" borderId="18" xfId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4" borderId="0" xfId="0" applyFill="1"/>
    <xf numFmtId="0" fontId="0" fillId="5" borderId="0" xfId="0" applyFill="1"/>
    <xf numFmtId="0" fontId="14" fillId="6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7" borderId="36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6" borderId="1" xfId="1" applyFont="1" applyFill="1" applyBorder="1" applyAlignment="1">
      <alignment vertical="center"/>
    </xf>
    <xf numFmtId="0" fontId="14" fillId="6" borderId="9" xfId="0" applyFont="1" applyFill="1" applyBorder="1" applyAlignment="1">
      <alignment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9" fillId="6" borderId="21" xfId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</cellXfs>
  <cellStyles count="5">
    <cellStyle name="Hivatkozás" xfId="3" builtinId="8"/>
    <cellStyle name="Normál" xfId="0" builtinId="0"/>
    <cellStyle name="Normal 2" xfId="4" xr:uid="{00000000-0005-0000-0000-000002000000}"/>
    <cellStyle name="Normál 2" xfId="1" xr:uid="{00000000-0005-0000-0000-000003000000}"/>
    <cellStyle name="Normál 3" xfId="2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65498"/>
  <sheetViews>
    <sheetView tabSelected="1" zoomScale="80" zoomScaleNormal="80" workbookViewId="0">
      <pane ySplit="2" topLeftCell="A3" activePane="bottomLeft" state="frozen"/>
      <selection pane="bottomLeft" activeCell="BB72" sqref="BB72"/>
    </sheetView>
  </sheetViews>
  <sheetFormatPr defaultRowHeight="13.8" x14ac:dyDescent="0.25"/>
  <cols>
    <col min="1" max="1" width="17.6640625" customWidth="1"/>
    <col min="2" max="2" width="43.6640625" customWidth="1"/>
    <col min="3" max="3" width="20.6640625" customWidth="1"/>
    <col min="4" max="4" width="23.5546875" style="17" customWidth="1"/>
    <col min="5" max="5" width="7.6640625" style="17" customWidth="1"/>
    <col min="6" max="6" width="7.6640625" style="18" customWidth="1"/>
    <col min="7" max="12" width="7.6640625" style="17" customWidth="1"/>
    <col min="13" max="15" width="10.6640625" style="17" customWidth="1"/>
    <col min="16" max="16" width="11.5546875" style="17" customWidth="1"/>
    <col min="17" max="17" width="10.6640625" style="17" customWidth="1"/>
    <col min="18" max="19" width="10.6640625" customWidth="1"/>
    <col min="20" max="20" width="19.6640625" customWidth="1"/>
    <col min="21" max="21" width="19.88671875" customWidth="1"/>
    <col min="22" max="22" width="17.6640625" style="19" customWidth="1"/>
    <col min="23" max="23" width="43.6640625" customWidth="1"/>
    <col min="24" max="25" width="20.6640625" customWidth="1"/>
    <col min="26" max="33" width="7.6640625" customWidth="1"/>
    <col min="34" max="36" width="8.6640625" customWidth="1"/>
    <col min="37" max="37" width="10.6640625" customWidth="1"/>
    <col min="38" max="40" width="11.6640625" customWidth="1"/>
    <col min="41" max="41" width="19.6640625" customWidth="1"/>
    <col min="42" max="42" width="21.44140625" customWidth="1"/>
    <col min="43" max="43" width="17.6640625" customWidth="1"/>
    <col min="44" max="44" width="43.6640625" customWidth="1"/>
    <col min="45" max="46" width="20.6640625" customWidth="1"/>
    <col min="47" max="54" width="7.6640625" customWidth="1"/>
    <col min="55" max="57" width="8.6640625" customWidth="1"/>
    <col min="58" max="61" width="11.6640625" customWidth="1"/>
    <col min="62" max="62" width="19.6640625" customWidth="1"/>
    <col min="63" max="63" width="20" customWidth="1"/>
  </cols>
  <sheetData>
    <row r="1" spans="1:62" ht="30.6" customHeight="1" thickBot="1" x14ac:dyDescent="0.3">
      <c r="A1" s="194" t="s">
        <v>282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155"/>
      <c r="S1" s="155"/>
      <c r="T1" s="155"/>
      <c r="V1" s="194" t="s">
        <v>225</v>
      </c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6"/>
      <c r="AM1" s="156"/>
      <c r="AN1" s="156"/>
      <c r="AO1" s="156"/>
      <c r="AQ1" s="194" t="s">
        <v>226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6"/>
      <c r="BH1" s="154"/>
      <c r="BI1" s="154"/>
      <c r="BJ1" s="154"/>
    </row>
    <row r="2" spans="1:62" ht="64.95" customHeight="1" thickBot="1" x14ac:dyDescent="0.3">
      <c r="A2" s="6" t="s">
        <v>19</v>
      </c>
      <c r="B2" s="6" t="s">
        <v>0</v>
      </c>
      <c r="C2" s="1" t="s">
        <v>20</v>
      </c>
      <c r="D2" s="6" t="s">
        <v>11</v>
      </c>
      <c r="E2" s="2" t="s">
        <v>1</v>
      </c>
      <c r="F2" s="2" t="s">
        <v>2</v>
      </c>
      <c r="G2" s="2" t="s">
        <v>3</v>
      </c>
      <c r="H2" s="2" t="s">
        <v>139</v>
      </c>
      <c r="I2" s="2" t="s">
        <v>4</v>
      </c>
      <c r="J2" s="2" t="s">
        <v>5</v>
      </c>
      <c r="K2" s="3" t="s">
        <v>6</v>
      </c>
      <c r="L2" s="2" t="s">
        <v>7</v>
      </c>
      <c r="M2" s="4" t="s">
        <v>31</v>
      </c>
      <c r="N2" s="2" t="s">
        <v>32</v>
      </c>
      <c r="O2" s="2" t="s">
        <v>33</v>
      </c>
      <c r="P2" s="2" t="s">
        <v>34</v>
      </c>
      <c r="Q2" s="4" t="s">
        <v>35</v>
      </c>
      <c r="R2" s="4" t="s">
        <v>36</v>
      </c>
      <c r="S2" s="4" t="s">
        <v>37</v>
      </c>
      <c r="T2" s="53" t="s">
        <v>38</v>
      </c>
      <c r="V2" s="6" t="s">
        <v>19</v>
      </c>
      <c r="W2" s="6" t="s">
        <v>0</v>
      </c>
      <c r="X2" s="1" t="s">
        <v>20</v>
      </c>
      <c r="Y2" s="6" t="s">
        <v>11</v>
      </c>
      <c r="Z2" s="2" t="s">
        <v>1</v>
      </c>
      <c r="AA2" s="2" t="s">
        <v>2</v>
      </c>
      <c r="AB2" s="2" t="s">
        <v>3</v>
      </c>
      <c r="AC2" s="2" t="s">
        <v>139</v>
      </c>
      <c r="AD2" s="2" t="s">
        <v>4</v>
      </c>
      <c r="AE2" s="2" t="s">
        <v>5</v>
      </c>
      <c r="AF2" s="3" t="s">
        <v>6</v>
      </c>
      <c r="AG2" s="2" t="s">
        <v>7</v>
      </c>
      <c r="AH2" s="4" t="s">
        <v>31</v>
      </c>
      <c r="AI2" s="2" t="s">
        <v>32</v>
      </c>
      <c r="AJ2" s="2" t="s">
        <v>33</v>
      </c>
      <c r="AK2" s="2" t="s">
        <v>34</v>
      </c>
      <c r="AL2" s="4" t="s">
        <v>35</v>
      </c>
      <c r="AM2" s="4" t="s">
        <v>36</v>
      </c>
      <c r="AN2" s="4" t="s">
        <v>37</v>
      </c>
      <c r="AO2" s="53" t="s">
        <v>38</v>
      </c>
      <c r="AQ2" s="6" t="s">
        <v>19</v>
      </c>
      <c r="AR2" s="6" t="s">
        <v>0</v>
      </c>
      <c r="AS2" s="1" t="s">
        <v>20</v>
      </c>
      <c r="AT2" s="6" t="s">
        <v>11</v>
      </c>
      <c r="AU2" s="2" t="s">
        <v>1</v>
      </c>
      <c r="AV2" s="2" t="s">
        <v>2</v>
      </c>
      <c r="AW2" s="2" t="s">
        <v>3</v>
      </c>
      <c r="AX2" s="2" t="s">
        <v>139</v>
      </c>
      <c r="AY2" s="2" t="s">
        <v>4</v>
      </c>
      <c r="AZ2" s="2" t="s">
        <v>5</v>
      </c>
      <c r="BA2" s="3" t="s">
        <v>6</v>
      </c>
      <c r="BB2" s="2" t="s">
        <v>7</v>
      </c>
      <c r="BC2" s="4" t="s">
        <v>31</v>
      </c>
      <c r="BD2" s="2" t="s">
        <v>32</v>
      </c>
      <c r="BE2" s="2" t="s">
        <v>33</v>
      </c>
      <c r="BF2" s="2" t="s">
        <v>34</v>
      </c>
      <c r="BG2" s="4" t="s">
        <v>35</v>
      </c>
      <c r="BH2" s="4" t="s">
        <v>36</v>
      </c>
      <c r="BI2" s="4" t="s">
        <v>37</v>
      </c>
      <c r="BJ2" s="53" t="s">
        <v>38</v>
      </c>
    </row>
    <row r="3" spans="1:62" ht="18" customHeight="1" x14ac:dyDescent="0.25">
      <c r="A3" s="35" t="s">
        <v>159</v>
      </c>
      <c r="B3" s="9" t="s">
        <v>21</v>
      </c>
      <c r="C3" s="10"/>
      <c r="D3" s="10" t="s">
        <v>130</v>
      </c>
      <c r="E3" s="32">
        <v>0</v>
      </c>
      <c r="F3" s="33"/>
      <c r="G3" s="32">
        <v>3</v>
      </c>
      <c r="H3" s="32"/>
      <c r="I3" s="7" t="s">
        <v>275</v>
      </c>
      <c r="J3" s="7"/>
      <c r="K3" s="26">
        <v>1</v>
      </c>
      <c r="L3" s="8">
        <v>1</v>
      </c>
      <c r="M3" s="11" t="s">
        <v>273</v>
      </c>
      <c r="N3" s="11"/>
      <c r="O3" s="11"/>
      <c r="P3" s="11"/>
      <c r="Q3" s="11"/>
      <c r="R3" s="11"/>
      <c r="S3" s="11"/>
      <c r="T3" s="181" t="s">
        <v>44</v>
      </c>
    </row>
    <row r="4" spans="1:62" ht="18" customHeight="1" x14ac:dyDescent="0.25">
      <c r="A4" s="15" t="s">
        <v>63</v>
      </c>
      <c r="B4" s="15" t="s">
        <v>55</v>
      </c>
      <c r="C4" s="11"/>
      <c r="D4" s="11" t="s">
        <v>16</v>
      </c>
      <c r="E4" s="11">
        <v>2</v>
      </c>
      <c r="F4" s="13"/>
      <c r="G4" s="11">
        <v>2</v>
      </c>
      <c r="H4" s="11"/>
      <c r="I4" s="11" t="s">
        <v>9</v>
      </c>
      <c r="J4" s="11"/>
      <c r="K4" s="11">
        <v>4</v>
      </c>
      <c r="L4" s="11">
        <v>1</v>
      </c>
      <c r="M4" s="11" t="s">
        <v>233</v>
      </c>
      <c r="N4" s="11"/>
      <c r="O4" s="11"/>
      <c r="P4" s="11"/>
      <c r="Q4" s="11"/>
      <c r="R4" s="11"/>
      <c r="S4" s="11"/>
      <c r="T4" s="11" t="s">
        <v>45</v>
      </c>
      <c r="X4" s="19"/>
      <c r="AQ4" s="19"/>
    </row>
    <row r="5" spans="1:62" ht="18" customHeight="1" x14ac:dyDescent="0.25">
      <c r="A5" s="15" t="s">
        <v>48</v>
      </c>
      <c r="B5" s="9" t="s">
        <v>22</v>
      </c>
      <c r="C5" s="10"/>
      <c r="D5" s="10" t="s">
        <v>14</v>
      </c>
      <c r="E5" s="27">
        <v>2</v>
      </c>
      <c r="F5" s="34"/>
      <c r="G5" s="27">
        <v>0</v>
      </c>
      <c r="H5" s="27">
        <v>1</v>
      </c>
      <c r="I5" s="7" t="s">
        <v>9</v>
      </c>
      <c r="J5" s="7"/>
      <c r="K5" s="16">
        <v>4</v>
      </c>
      <c r="L5" s="8">
        <v>1</v>
      </c>
      <c r="M5" s="11" t="s">
        <v>234</v>
      </c>
      <c r="N5" s="11"/>
      <c r="O5" s="11"/>
      <c r="P5" s="11"/>
      <c r="Q5" s="11"/>
      <c r="R5" s="11"/>
      <c r="S5" s="11"/>
      <c r="T5" s="27" t="s">
        <v>45</v>
      </c>
      <c r="X5" s="19"/>
      <c r="AQ5" s="19"/>
    </row>
    <row r="6" spans="1:62" ht="36" customHeight="1" x14ac:dyDescent="0.25">
      <c r="A6" s="15" t="s">
        <v>49</v>
      </c>
      <c r="B6" s="9" t="s">
        <v>23</v>
      </c>
      <c r="C6" s="23"/>
      <c r="D6" s="23" t="s">
        <v>131</v>
      </c>
      <c r="E6" s="27">
        <v>0</v>
      </c>
      <c r="F6" s="7"/>
      <c r="G6" s="27">
        <v>2</v>
      </c>
      <c r="H6" s="27"/>
      <c r="I6" s="8" t="s">
        <v>10</v>
      </c>
      <c r="J6" s="8"/>
      <c r="K6" s="16">
        <v>0</v>
      </c>
      <c r="L6" s="8">
        <v>1</v>
      </c>
      <c r="M6" s="23" t="s">
        <v>232</v>
      </c>
      <c r="N6" s="23"/>
      <c r="O6" s="23"/>
      <c r="P6" s="23"/>
      <c r="Q6" s="23"/>
      <c r="R6" s="23"/>
      <c r="S6" s="23"/>
      <c r="T6" s="27" t="s">
        <v>46</v>
      </c>
      <c r="X6" s="19"/>
      <c r="AQ6" s="19"/>
    </row>
    <row r="7" spans="1:62" ht="18" customHeight="1" x14ac:dyDescent="0.25">
      <c r="A7" s="15" t="s">
        <v>50</v>
      </c>
      <c r="B7" s="9" t="s">
        <v>24</v>
      </c>
      <c r="C7" s="23"/>
      <c r="D7" s="46" t="s">
        <v>136</v>
      </c>
      <c r="E7" s="27">
        <v>0</v>
      </c>
      <c r="F7" s="7"/>
      <c r="G7" s="27">
        <v>2</v>
      </c>
      <c r="H7" s="27"/>
      <c r="I7" s="7" t="s">
        <v>10</v>
      </c>
      <c r="J7" s="7"/>
      <c r="K7" s="16">
        <v>0</v>
      </c>
      <c r="L7" s="8">
        <v>1</v>
      </c>
      <c r="M7" s="23" t="s">
        <v>232</v>
      </c>
      <c r="N7" s="23"/>
      <c r="O7" s="23"/>
      <c r="P7" s="23"/>
      <c r="Q7" s="23"/>
      <c r="R7" s="23"/>
      <c r="S7" s="23"/>
      <c r="T7" s="27" t="s">
        <v>46</v>
      </c>
      <c r="X7" s="19"/>
      <c r="AQ7" s="19"/>
    </row>
    <row r="8" spans="1:62" ht="18" customHeight="1" x14ac:dyDescent="0.25">
      <c r="A8" s="15" t="s">
        <v>51</v>
      </c>
      <c r="B8" s="9" t="s">
        <v>25</v>
      </c>
      <c r="C8" s="21"/>
      <c r="D8" s="46" t="s">
        <v>132</v>
      </c>
      <c r="E8" s="27">
        <v>1</v>
      </c>
      <c r="F8" s="22"/>
      <c r="G8" s="27">
        <v>0</v>
      </c>
      <c r="H8" s="27">
        <v>2</v>
      </c>
      <c r="I8" s="7" t="s">
        <v>9</v>
      </c>
      <c r="J8" s="22"/>
      <c r="K8" s="16">
        <v>3</v>
      </c>
      <c r="L8" s="8">
        <v>1</v>
      </c>
      <c r="M8" s="23" t="s">
        <v>235</v>
      </c>
      <c r="N8" s="20"/>
      <c r="O8" s="20"/>
      <c r="P8" s="20"/>
      <c r="Q8" s="20"/>
      <c r="R8" s="20"/>
      <c r="S8" s="20"/>
      <c r="T8" s="27" t="s">
        <v>45</v>
      </c>
      <c r="X8" s="19"/>
      <c r="AQ8" s="19"/>
    </row>
    <row r="9" spans="1:62" ht="18" customHeight="1" x14ac:dyDescent="0.25">
      <c r="A9" s="15" t="s">
        <v>161</v>
      </c>
      <c r="B9" s="9" t="s">
        <v>26</v>
      </c>
      <c r="C9" s="10"/>
      <c r="D9" s="10" t="s">
        <v>12</v>
      </c>
      <c r="E9" s="27">
        <v>3</v>
      </c>
      <c r="F9" s="34" t="s">
        <v>8</v>
      </c>
      <c r="G9" s="27">
        <v>2</v>
      </c>
      <c r="H9" s="27"/>
      <c r="I9" s="7"/>
      <c r="J9" s="7"/>
      <c r="K9" s="16">
        <v>6</v>
      </c>
      <c r="L9" s="8">
        <v>1</v>
      </c>
      <c r="M9" s="11" t="s">
        <v>238</v>
      </c>
      <c r="N9" s="11"/>
      <c r="O9" s="11"/>
      <c r="P9" s="11"/>
      <c r="Q9" s="11"/>
      <c r="R9" s="11"/>
      <c r="S9" s="11"/>
      <c r="T9" s="27" t="s">
        <v>47</v>
      </c>
      <c r="X9" s="19"/>
      <c r="AQ9" s="19"/>
    </row>
    <row r="10" spans="1:62" ht="18" customHeight="1" x14ac:dyDescent="0.25">
      <c r="A10" s="15" t="s">
        <v>162</v>
      </c>
      <c r="B10" s="9" t="s">
        <v>163</v>
      </c>
      <c r="C10" s="11"/>
      <c r="D10" s="11" t="s">
        <v>12</v>
      </c>
      <c r="E10" s="27">
        <v>0</v>
      </c>
      <c r="F10" s="34"/>
      <c r="G10" s="27">
        <v>3</v>
      </c>
      <c r="H10" s="27"/>
      <c r="I10" s="8" t="s">
        <v>10</v>
      </c>
      <c r="J10" s="8"/>
      <c r="K10" s="16">
        <v>1</v>
      </c>
      <c r="L10" s="8">
        <v>1</v>
      </c>
      <c r="M10" s="11" t="s">
        <v>231</v>
      </c>
      <c r="N10" s="11"/>
      <c r="O10" s="11"/>
      <c r="P10" s="11"/>
      <c r="Q10" s="11"/>
      <c r="R10" s="11"/>
      <c r="S10" s="11"/>
      <c r="T10" s="27" t="s">
        <v>47</v>
      </c>
      <c r="X10" s="50"/>
      <c r="AQ10" s="72"/>
    </row>
    <row r="11" spans="1:62" ht="18" customHeight="1" x14ac:dyDescent="0.25">
      <c r="A11" s="15" t="s">
        <v>164</v>
      </c>
      <c r="B11" s="9" t="s">
        <v>27</v>
      </c>
      <c r="C11" s="11"/>
      <c r="D11" s="11" t="s">
        <v>133</v>
      </c>
      <c r="E11" s="27">
        <v>2</v>
      </c>
      <c r="F11" s="34"/>
      <c r="G11" s="27">
        <v>0</v>
      </c>
      <c r="H11" s="27"/>
      <c r="I11" s="8" t="s">
        <v>9</v>
      </c>
      <c r="J11" s="8"/>
      <c r="K11" s="16">
        <v>3</v>
      </c>
      <c r="L11" s="8">
        <v>1</v>
      </c>
      <c r="M11" s="11" t="s">
        <v>240</v>
      </c>
      <c r="N11" s="11"/>
      <c r="O11" s="11"/>
      <c r="P11" s="11"/>
      <c r="Q11" s="11"/>
      <c r="R11" s="11"/>
      <c r="S11" s="11"/>
      <c r="T11" s="27" t="s">
        <v>44</v>
      </c>
      <c r="V11" s="72"/>
      <c r="X11" s="19"/>
      <c r="AQ11" s="19"/>
    </row>
    <row r="12" spans="1:62" ht="18" customHeight="1" x14ac:dyDescent="0.25">
      <c r="A12" s="15" t="s">
        <v>52</v>
      </c>
      <c r="B12" s="9" t="s">
        <v>28</v>
      </c>
      <c r="C12" s="11"/>
      <c r="D12" s="11" t="s">
        <v>134</v>
      </c>
      <c r="E12" s="27">
        <v>2</v>
      </c>
      <c r="F12" s="34" t="s">
        <v>8</v>
      </c>
      <c r="G12" s="27">
        <v>0</v>
      </c>
      <c r="H12" s="27">
        <v>1</v>
      </c>
      <c r="I12" s="8"/>
      <c r="J12" s="8"/>
      <c r="K12" s="16">
        <v>4</v>
      </c>
      <c r="L12" s="8">
        <v>1</v>
      </c>
      <c r="M12" s="11" t="s">
        <v>230</v>
      </c>
      <c r="N12" s="11"/>
      <c r="O12" s="11"/>
      <c r="P12" s="11"/>
      <c r="Q12" s="11"/>
      <c r="R12" s="11"/>
      <c r="S12" s="11"/>
      <c r="T12" s="27" t="s">
        <v>47</v>
      </c>
      <c r="X12" s="19"/>
      <c r="AQ12" s="19"/>
    </row>
    <row r="13" spans="1:62" ht="18" customHeight="1" x14ac:dyDescent="0.25">
      <c r="A13" s="15" t="s">
        <v>165</v>
      </c>
      <c r="B13" s="9" t="s">
        <v>29</v>
      </c>
      <c r="C13" s="12"/>
      <c r="D13" s="12" t="s">
        <v>141</v>
      </c>
      <c r="E13" s="27">
        <v>2</v>
      </c>
      <c r="F13" s="34" t="s">
        <v>8</v>
      </c>
      <c r="G13" s="27">
        <v>2</v>
      </c>
      <c r="H13" s="27"/>
      <c r="I13" s="8"/>
      <c r="J13" s="8">
        <v>1</v>
      </c>
      <c r="K13" s="16">
        <v>4</v>
      </c>
      <c r="L13" s="8">
        <v>1</v>
      </c>
      <c r="M13" s="11" t="s">
        <v>241</v>
      </c>
      <c r="N13" s="11"/>
      <c r="O13" s="11"/>
      <c r="P13" s="11"/>
      <c r="Q13" s="11"/>
      <c r="R13" s="11"/>
      <c r="S13" s="11"/>
      <c r="T13" s="28" t="s">
        <v>47</v>
      </c>
      <c r="X13" s="19"/>
      <c r="AQ13" s="19"/>
    </row>
    <row r="14" spans="1:62" ht="18" customHeight="1" x14ac:dyDescent="0.25">
      <c r="A14" s="15"/>
      <c r="B14" s="9" t="s">
        <v>142</v>
      </c>
      <c r="C14" s="12"/>
      <c r="D14" s="12"/>
      <c r="E14" s="27"/>
      <c r="F14" s="34"/>
      <c r="G14" s="27"/>
      <c r="H14" s="27"/>
      <c r="I14" s="8"/>
      <c r="J14" s="8"/>
      <c r="K14" s="16">
        <v>2</v>
      </c>
      <c r="L14" s="8">
        <v>1</v>
      </c>
      <c r="M14" s="11"/>
      <c r="N14" s="11"/>
      <c r="O14" s="11"/>
      <c r="P14" s="11"/>
      <c r="Q14" s="11"/>
      <c r="R14" s="11"/>
      <c r="S14" s="11"/>
      <c r="T14" s="28" t="s">
        <v>43</v>
      </c>
    </row>
    <row r="15" spans="1:62" s="51" customFormat="1" ht="18" customHeight="1" thickBot="1" x14ac:dyDescent="0.3">
      <c r="A15" s="58" t="s">
        <v>31</v>
      </c>
      <c r="B15" s="59"/>
      <c r="C15" s="60"/>
      <c r="D15" s="60"/>
      <c r="E15" s="61">
        <f>E3+E4+E5+E8+E9+E10+E11+E12+E13+'szab.vál.'!E3</f>
        <v>16</v>
      </c>
      <c r="F15" s="62"/>
      <c r="G15" s="61">
        <f>G3+G4+G5+G8+G9+G10+G11+G12+G13+G14</f>
        <v>12</v>
      </c>
      <c r="H15" s="61">
        <f>H3+H4+H5+H8+H9+H10+H11+H12+H13+H14</f>
        <v>4</v>
      </c>
      <c r="I15" s="61"/>
      <c r="J15" s="61">
        <f>SUM(J3:J14)</f>
        <v>1</v>
      </c>
      <c r="K15" s="61">
        <f>SUM(K3:K14)</f>
        <v>32</v>
      </c>
      <c r="L15" s="63"/>
      <c r="M15" s="61"/>
      <c r="N15" s="61"/>
      <c r="O15" s="61"/>
      <c r="P15" s="61"/>
      <c r="Q15" s="61"/>
      <c r="R15" s="61"/>
      <c r="S15" s="61"/>
      <c r="T15" s="64"/>
      <c r="V15" s="52"/>
    </row>
    <row r="16" spans="1:62" ht="18" customHeight="1" x14ac:dyDescent="0.25">
      <c r="A16" s="36" t="s">
        <v>147</v>
      </c>
      <c r="B16" s="36" t="s">
        <v>143</v>
      </c>
      <c r="C16" s="10"/>
      <c r="D16" s="11" t="s">
        <v>140</v>
      </c>
      <c r="E16" s="10">
        <v>3</v>
      </c>
      <c r="F16" s="13" t="s">
        <v>8</v>
      </c>
      <c r="G16" s="10">
        <v>2</v>
      </c>
      <c r="H16" s="10"/>
      <c r="I16" s="10"/>
      <c r="J16" s="10"/>
      <c r="K16" s="10">
        <v>5</v>
      </c>
      <c r="L16" s="10">
        <v>2</v>
      </c>
      <c r="M16" s="10"/>
      <c r="N16" s="10" t="s">
        <v>238</v>
      </c>
      <c r="O16" s="10"/>
      <c r="P16" s="10"/>
      <c r="Q16" s="10"/>
      <c r="R16" s="10"/>
      <c r="S16" s="10"/>
      <c r="T16" s="10" t="s">
        <v>45</v>
      </c>
    </row>
    <row r="17" spans="1:22" ht="18" customHeight="1" x14ac:dyDescent="0.25">
      <c r="A17" s="15" t="s">
        <v>166</v>
      </c>
      <c r="B17" s="15" t="s">
        <v>53</v>
      </c>
      <c r="C17" s="11"/>
      <c r="D17" s="11" t="s">
        <v>16</v>
      </c>
      <c r="E17" s="11">
        <v>0</v>
      </c>
      <c r="F17" s="13"/>
      <c r="G17" s="11">
        <v>0</v>
      </c>
      <c r="H17" s="11">
        <v>3</v>
      </c>
      <c r="I17" s="11" t="s">
        <v>9</v>
      </c>
      <c r="J17" s="11"/>
      <c r="K17" s="11">
        <v>4</v>
      </c>
      <c r="L17" s="11">
        <v>2</v>
      </c>
      <c r="M17" s="11"/>
      <c r="N17" s="11" t="s">
        <v>236</v>
      </c>
      <c r="O17" s="11"/>
      <c r="P17" s="11"/>
      <c r="Q17" s="11"/>
      <c r="R17" s="11"/>
      <c r="S17" s="11"/>
      <c r="T17" s="11" t="s">
        <v>45</v>
      </c>
    </row>
    <row r="18" spans="1:22" ht="18" customHeight="1" x14ac:dyDescent="0.25">
      <c r="A18" s="15" t="s">
        <v>62</v>
      </c>
      <c r="B18" s="15" t="s">
        <v>54</v>
      </c>
      <c r="C18" s="11" t="s">
        <v>161</v>
      </c>
      <c r="D18" s="23" t="s">
        <v>283</v>
      </c>
      <c r="E18" s="11">
        <v>2</v>
      </c>
      <c r="F18" s="13" t="s">
        <v>8</v>
      </c>
      <c r="G18" s="11">
        <v>0</v>
      </c>
      <c r="H18" s="11">
        <v>1</v>
      </c>
      <c r="I18" s="11"/>
      <c r="J18" s="11"/>
      <c r="K18" s="11">
        <v>4</v>
      </c>
      <c r="L18" s="11">
        <v>2</v>
      </c>
      <c r="M18" s="11"/>
      <c r="N18" s="11" t="s">
        <v>230</v>
      </c>
      <c r="O18" s="11"/>
      <c r="P18" s="11"/>
      <c r="Q18" s="11"/>
      <c r="R18" s="11"/>
      <c r="S18" s="11"/>
      <c r="T18" s="11" t="s">
        <v>47</v>
      </c>
    </row>
    <row r="19" spans="1:22" ht="36" customHeight="1" x14ac:dyDescent="0.25">
      <c r="A19" s="15" t="s">
        <v>64</v>
      </c>
      <c r="B19" s="15" t="s">
        <v>56</v>
      </c>
      <c r="C19" s="11" t="s">
        <v>49</v>
      </c>
      <c r="D19" s="11" t="s">
        <v>131</v>
      </c>
      <c r="E19" s="11">
        <v>0</v>
      </c>
      <c r="F19" s="13"/>
      <c r="G19" s="11">
        <v>2</v>
      </c>
      <c r="H19" s="11"/>
      <c r="I19" s="11" t="s">
        <v>10</v>
      </c>
      <c r="J19" s="11"/>
      <c r="K19" s="11">
        <v>0</v>
      </c>
      <c r="L19" s="11">
        <v>2</v>
      </c>
      <c r="M19" s="11"/>
      <c r="N19" s="11" t="s">
        <v>232</v>
      </c>
      <c r="O19" s="11"/>
      <c r="P19" s="11"/>
      <c r="Q19" s="11"/>
      <c r="R19" s="11"/>
      <c r="S19" s="11"/>
      <c r="T19" s="11" t="s">
        <v>46</v>
      </c>
    </row>
    <row r="20" spans="1:22" ht="18" customHeight="1" x14ac:dyDescent="0.25">
      <c r="A20" s="15" t="s">
        <v>65</v>
      </c>
      <c r="B20" s="15" t="s">
        <v>57</v>
      </c>
      <c r="C20" s="11" t="s">
        <v>50</v>
      </c>
      <c r="D20" s="11" t="s">
        <v>136</v>
      </c>
      <c r="E20" s="23">
        <v>0</v>
      </c>
      <c r="F20" s="24"/>
      <c r="G20" s="23">
        <v>2</v>
      </c>
      <c r="H20" s="23"/>
      <c r="I20" s="23" t="s">
        <v>10</v>
      </c>
      <c r="J20" s="23"/>
      <c r="K20" s="11">
        <v>0</v>
      </c>
      <c r="L20" s="23">
        <v>2</v>
      </c>
      <c r="M20" s="23"/>
      <c r="N20" s="23" t="s">
        <v>232</v>
      </c>
      <c r="O20" s="11"/>
      <c r="P20" s="11"/>
      <c r="Q20" s="11"/>
      <c r="R20" s="11"/>
      <c r="S20" s="11"/>
      <c r="T20" s="11" t="s">
        <v>46</v>
      </c>
    </row>
    <row r="21" spans="1:22" ht="18" customHeight="1" x14ac:dyDescent="0.25">
      <c r="A21" s="15" t="s">
        <v>167</v>
      </c>
      <c r="B21" s="15" t="s">
        <v>58</v>
      </c>
      <c r="C21" s="11" t="s">
        <v>161</v>
      </c>
      <c r="D21" s="11" t="s">
        <v>12</v>
      </c>
      <c r="E21" s="23">
        <v>2</v>
      </c>
      <c r="F21" s="24" t="s">
        <v>8</v>
      </c>
      <c r="G21" s="23">
        <v>2</v>
      </c>
      <c r="H21" s="23"/>
      <c r="I21" s="23"/>
      <c r="J21" s="23"/>
      <c r="K21" s="11">
        <v>5</v>
      </c>
      <c r="L21" s="23">
        <v>2</v>
      </c>
      <c r="M21" s="23"/>
      <c r="N21" s="23" t="s">
        <v>239</v>
      </c>
      <c r="O21" s="20"/>
      <c r="P21" s="20"/>
      <c r="Q21" s="20"/>
      <c r="R21" s="20"/>
      <c r="S21" s="20"/>
      <c r="T21" s="11" t="s">
        <v>47</v>
      </c>
    </row>
    <row r="22" spans="1:22" ht="18" customHeight="1" x14ac:dyDescent="0.25">
      <c r="A22" s="15" t="s">
        <v>66</v>
      </c>
      <c r="B22" s="15" t="s">
        <v>59</v>
      </c>
      <c r="C22" s="11" t="s">
        <v>51</v>
      </c>
      <c r="D22" s="11" t="s">
        <v>132</v>
      </c>
      <c r="E22" s="23">
        <v>0</v>
      </c>
      <c r="F22" s="24"/>
      <c r="G22" s="23">
        <v>0</v>
      </c>
      <c r="H22" s="23">
        <v>2</v>
      </c>
      <c r="I22" s="23" t="s">
        <v>9</v>
      </c>
      <c r="J22" s="23"/>
      <c r="K22" s="11">
        <v>2</v>
      </c>
      <c r="L22" s="23">
        <v>2</v>
      </c>
      <c r="M22" s="23"/>
      <c r="N22" s="23" t="s">
        <v>237</v>
      </c>
      <c r="O22" s="11"/>
      <c r="P22" s="11"/>
      <c r="Q22" s="11"/>
      <c r="R22" s="11"/>
      <c r="S22" s="11"/>
      <c r="T22" s="11" t="s">
        <v>45</v>
      </c>
    </row>
    <row r="23" spans="1:22" ht="18" customHeight="1" x14ac:dyDescent="0.25">
      <c r="A23" s="15" t="s">
        <v>67</v>
      </c>
      <c r="B23" s="15" t="s">
        <v>60</v>
      </c>
      <c r="C23" s="11" t="s">
        <v>165</v>
      </c>
      <c r="D23" s="11" t="s">
        <v>141</v>
      </c>
      <c r="E23" s="23">
        <v>2</v>
      </c>
      <c r="F23" s="24" t="s">
        <v>8</v>
      </c>
      <c r="G23" s="23">
        <v>2</v>
      </c>
      <c r="H23" s="23"/>
      <c r="I23" s="23"/>
      <c r="J23" s="23"/>
      <c r="K23" s="11">
        <v>4</v>
      </c>
      <c r="L23" s="23">
        <v>2</v>
      </c>
      <c r="M23" s="23"/>
      <c r="N23" s="23" t="s">
        <v>239</v>
      </c>
      <c r="O23" s="11"/>
      <c r="P23" s="11"/>
      <c r="Q23" s="11"/>
      <c r="R23" s="11"/>
      <c r="S23" s="11"/>
      <c r="T23" s="11" t="s">
        <v>47</v>
      </c>
    </row>
    <row r="24" spans="1:22" ht="18" customHeight="1" x14ac:dyDescent="0.25">
      <c r="A24" s="15"/>
      <c r="B24" s="15" t="s">
        <v>142</v>
      </c>
      <c r="C24" s="11"/>
      <c r="D24" s="11"/>
      <c r="E24" s="23"/>
      <c r="F24" s="24"/>
      <c r="G24" s="23"/>
      <c r="H24" s="23"/>
      <c r="I24" s="23"/>
      <c r="J24" s="23"/>
      <c r="K24" s="11">
        <v>2</v>
      </c>
      <c r="L24" s="23">
        <v>2</v>
      </c>
      <c r="M24" s="23"/>
      <c r="N24" s="23"/>
      <c r="O24" s="11"/>
      <c r="P24" s="11"/>
      <c r="Q24" s="11"/>
      <c r="R24" s="11"/>
      <c r="S24" s="11"/>
      <c r="T24" s="11" t="s">
        <v>43</v>
      </c>
    </row>
    <row r="25" spans="1:22" ht="18" customHeight="1" x14ac:dyDescent="0.25">
      <c r="A25" s="15"/>
      <c r="B25" s="15" t="s">
        <v>142</v>
      </c>
      <c r="C25" s="31"/>
      <c r="D25" s="31" t="s">
        <v>160</v>
      </c>
      <c r="E25" s="23"/>
      <c r="F25" s="24"/>
      <c r="G25" s="31"/>
      <c r="H25" s="31"/>
      <c r="I25" s="23"/>
      <c r="J25" s="23"/>
      <c r="K25" s="16">
        <v>2</v>
      </c>
      <c r="L25" s="31">
        <v>2</v>
      </c>
      <c r="M25" s="25"/>
      <c r="N25" s="31"/>
      <c r="O25" s="25"/>
      <c r="P25" s="25"/>
      <c r="Q25" s="25"/>
      <c r="R25" s="31"/>
      <c r="S25" s="11"/>
      <c r="T25" s="11" t="s">
        <v>43</v>
      </c>
    </row>
    <row r="26" spans="1:22" s="49" customFormat="1" ht="18" customHeight="1" thickBot="1" x14ac:dyDescent="0.3">
      <c r="A26" s="58" t="s">
        <v>32</v>
      </c>
      <c r="B26" s="65"/>
      <c r="C26" s="66"/>
      <c r="D26" s="66"/>
      <c r="E26" s="61">
        <f>E16+E17+E18+E21+E22+E23+'szab.vál.'!E4+'szab.vál.'!E5</f>
        <v>11</v>
      </c>
      <c r="F26" s="67"/>
      <c r="G26" s="61">
        <f>G16+G17+G18+G21+G22+G23+'szab.vál.'!G4+'szab.vál.'!G5</f>
        <v>8</v>
      </c>
      <c r="H26" s="61">
        <f>H16+H17+H18+H21+H22+H23+H24</f>
        <v>6</v>
      </c>
      <c r="I26" s="68"/>
      <c r="J26" s="68"/>
      <c r="K26" s="61">
        <f>SUM(K16:K25)</f>
        <v>28</v>
      </c>
      <c r="L26" s="63"/>
      <c r="M26" s="68"/>
      <c r="N26" s="69"/>
      <c r="O26" s="69"/>
      <c r="P26" s="69"/>
      <c r="Q26" s="69"/>
      <c r="R26" s="69"/>
      <c r="S26" s="69"/>
      <c r="T26" s="66"/>
      <c r="V26" s="50"/>
    </row>
    <row r="27" spans="1:22" ht="18" customHeight="1" x14ac:dyDescent="0.25">
      <c r="A27" s="36" t="s">
        <v>148</v>
      </c>
      <c r="B27" s="36" t="s">
        <v>145</v>
      </c>
      <c r="C27" s="10" t="s">
        <v>147</v>
      </c>
      <c r="D27" s="11" t="s">
        <v>140</v>
      </c>
      <c r="E27" s="10">
        <v>2</v>
      </c>
      <c r="F27" s="13" t="s">
        <v>8</v>
      </c>
      <c r="G27" s="37">
        <v>0</v>
      </c>
      <c r="H27" s="37">
        <v>2</v>
      </c>
      <c r="I27" s="10"/>
      <c r="J27" s="37"/>
      <c r="K27" s="38">
        <v>4</v>
      </c>
      <c r="L27" s="37">
        <v>3</v>
      </c>
      <c r="M27" s="37"/>
      <c r="N27" s="37"/>
      <c r="O27" s="37" t="s">
        <v>243</v>
      </c>
      <c r="P27" s="37"/>
      <c r="Q27" s="37"/>
      <c r="R27" s="37"/>
      <c r="S27" s="37"/>
      <c r="T27" s="10" t="s">
        <v>45</v>
      </c>
    </row>
    <row r="28" spans="1:22" ht="36" customHeight="1" x14ac:dyDescent="0.25">
      <c r="A28" s="15" t="s">
        <v>80</v>
      </c>
      <c r="B28" s="15" t="s">
        <v>70</v>
      </c>
      <c r="C28" s="11" t="s">
        <v>168</v>
      </c>
      <c r="D28" s="11" t="s">
        <v>141</v>
      </c>
      <c r="E28" s="11">
        <v>2</v>
      </c>
      <c r="F28" s="13" t="s">
        <v>8</v>
      </c>
      <c r="G28" s="14">
        <v>2</v>
      </c>
      <c r="H28" s="14"/>
      <c r="I28" s="11"/>
      <c r="J28" s="14"/>
      <c r="K28" s="16">
        <v>4</v>
      </c>
      <c r="L28" s="14">
        <v>3</v>
      </c>
      <c r="M28" s="14"/>
      <c r="N28" s="14"/>
      <c r="O28" s="14" t="s">
        <v>239</v>
      </c>
      <c r="P28" s="14"/>
      <c r="Q28" s="14"/>
      <c r="R28" s="14"/>
      <c r="S28" s="14"/>
      <c r="T28" s="11" t="s">
        <v>47</v>
      </c>
    </row>
    <row r="29" spans="1:22" ht="41.4" x14ac:dyDescent="0.25">
      <c r="A29" s="15" t="s">
        <v>81</v>
      </c>
      <c r="B29" s="15" t="s">
        <v>71</v>
      </c>
      <c r="C29" s="11" t="s">
        <v>169</v>
      </c>
      <c r="D29" s="23" t="s">
        <v>283</v>
      </c>
      <c r="E29" s="11">
        <v>2</v>
      </c>
      <c r="F29" s="13" t="s">
        <v>8</v>
      </c>
      <c r="G29" s="14">
        <v>0</v>
      </c>
      <c r="H29" s="14">
        <v>1</v>
      </c>
      <c r="I29" s="11"/>
      <c r="J29" s="14"/>
      <c r="K29" s="16">
        <v>3</v>
      </c>
      <c r="L29" s="14">
        <v>3</v>
      </c>
      <c r="M29" s="14"/>
      <c r="N29" s="14"/>
      <c r="O29" s="14" t="s">
        <v>230</v>
      </c>
      <c r="P29" s="14"/>
      <c r="Q29" s="14"/>
      <c r="R29" s="14"/>
      <c r="S29" s="14"/>
      <c r="T29" s="11" t="s">
        <v>47</v>
      </c>
    </row>
    <row r="30" spans="1:22" ht="36" customHeight="1" x14ac:dyDescent="0.25">
      <c r="A30" s="15" t="s">
        <v>149</v>
      </c>
      <c r="B30" s="15" t="s">
        <v>72</v>
      </c>
      <c r="C30" s="11" t="s">
        <v>86</v>
      </c>
      <c r="D30" s="11" t="s">
        <v>16</v>
      </c>
      <c r="E30" s="11">
        <v>2</v>
      </c>
      <c r="F30" s="13" t="s">
        <v>8</v>
      </c>
      <c r="G30" s="14">
        <v>2</v>
      </c>
      <c r="H30" s="14"/>
      <c r="I30" s="11"/>
      <c r="J30" s="14"/>
      <c r="K30" s="16">
        <v>4</v>
      </c>
      <c r="L30" s="14">
        <v>3</v>
      </c>
      <c r="M30" s="14"/>
      <c r="N30" s="14"/>
      <c r="O30" s="14" t="s">
        <v>239</v>
      </c>
      <c r="P30" s="14"/>
      <c r="Q30" s="14"/>
      <c r="R30" s="14"/>
      <c r="S30" s="14"/>
      <c r="T30" s="11" t="s">
        <v>45</v>
      </c>
    </row>
    <row r="31" spans="1:22" ht="36" customHeight="1" x14ac:dyDescent="0.25">
      <c r="A31" s="15" t="s">
        <v>82</v>
      </c>
      <c r="B31" s="15" t="s">
        <v>73</v>
      </c>
      <c r="C31" s="11" t="s">
        <v>64</v>
      </c>
      <c r="D31" s="11" t="s">
        <v>131</v>
      </c>
      <c r="E31" s="11">
        <v>0</v>
      </c>
      <c r="F31" s="13"/>
      <c r="G31" s="14">
        <v>2</v>
      </c>
      <c r="H31" s="14"/>
      <c r="I31" s="11" t="s">
        <v>10</v>
      </c>
      <c r="J31" s="14"/>
      <c r="K31" s="16">
        <v>1</v>
      </c>
      <c r="L31" s="14">
        <v>3</v>
      </c>
      <c r="M31" s="14"/>
      <c r="N31" s="14"/>
      <c r="O31" s="14" t="s">
        <v>232</v>
      </c>
      <c r="P31" s="14"/>
      <c r="Q31" s="14"/>
      <c r="R31" s="14"/>
      <c r="S31" s="14"/>
      <c r="T31" s="11" t="s">
        <v>46</v>
      </c>
    </row>
    <row r="32" spans="1:22" ht="18" customHeight="1" x14ac:dyDescent="0.25">
      <c r="A32" s="15" t="s">
        <v>83</v>
      </c>
      <c r="B32" s="15" t="s">
        <v>74</v>
      </c>
      <c r="C32" s="11" t="s">
        <v>65</v>
      </c>
      <c r="D32" s="11" t="s">
        <v>136</v>
      </c>
      <c r="E32" s="11">
        <v>0</v>
      </c>
      <c r="F32" s="13"/>
      <c r="G32" s="14">
        <v>2</v>
      </c>
      <c r="H32" s="14"/>
      <c r="I32" s="11" t="s">
        <v>10</v>
      </c>
      <c r="J32" s="14"/>
      <c r="K32" s="16">
        <v>1</v>
      </c>
      <c r="L32" s="14">
        <v>3</v>
      </c>
      <c r="M32" s="14"/>
      <c r="N32" s="14"/>
      <c r="O32" s="14" t="s">
        <v>232</v>
      </c>
      <c r="P32" s="14"/>
      <c r="Q32" s="14"/>
      <c r="R32" s="14"/>
      <c r="S32" s="14"/>
      <c r="T32" s="11" t="s">
        <v>46</v>
      </c>
    </row>
    <row r="33" spans="1:62" ht="27.6" x14ac:dyDescent="0.25">
      <c r="A33" s="15" t="s">
        <v>150</v>
      </c>
      <c r="B33" s="15" t="s">
        <v>75</v>
      </c>
      <c r="C33" s="11" t="s">
        <v>170</v>
      </c>
      <c r="D33" s="11" t="s">
        <v>12</v>
      </c>
      <c r="E33" s="11">
        <v>2</v>
      </c>
      <c r="F33" s="13"/>
      <c r="G33" s="14">
        <v>2</v>
      </c>
      <c r="H33" s="14"/>
      <c r="I33" s="11" t="s">
        <v>9</v>
      </c>
      <c r="J33" s="14"/>
      <c r="K33" s="16">
        <v>4</v>
      </c>
      <c r="L33" s="14">
        <v>3</v>
      </c>
      <c r="M33" s="14"/>
      <c r="N33" s="14"/>
      <c r="O33" s="14" t="s">
        <v>233</v>
      </c>
      <c r="P33" s="14"/>
      <c r="Q33" s="14"/>
      <c r="R33" s="14"/>
      <c r="S33" s="14"/>
      <c r="T33" s="11" t="s">
        <v>47</v>
      </c>
    </row>
    <row r="34" spans="1:62" ht="18" customHeight="1" x14ac:dyDescent="0.25">
      <c r="A34" s="15" t="s">
        <v>84</v>
      </c>
      <c r="B34" s="15" t="s">
        <v>76</v>
      </c>
      <c r="C34" s="5"/>
      <c r="D34" s="47" t="s">
        <v>17</v>
      </c>
      <c r="E34" s="11">
        <v>1</v>
      </c>
      <c r="F34" s="13"/>
      <c r="G34" s="14">
        <v>0</v>
      </c>
      <c r="H34" s="14">
        <v>1</v>
      </c>
      <c r="I34" s="11" t="s">
        <v>9</v>
      </c>
      <c r="J34" s="14"/>
      <c r="K34" s="16">
        <v>3</v>
      </c>
      <c r="L34" s="14">
        <v>3</v>
      </c>
      <c r="M34" s="14"/>
      <c r="N34" s="14"/>
      <c r="O34" s="14" t="s">
        <v>245</v>
      </c>
      <c r="P34" s="14"/>
      <c r="Q34" s="14"/>
      <c r="R34" s="14"/>
      <c r="S34" s="14"/>
      <c r="T34" s="11" t="s">
        <v>45</v>
      </c>
    </row>
    <row r="35" spans="1:62" ht="18" customHeight="1" x14ac:dyDescent="0.25">
      <c r="A35" s="15" t="s">
        <v>151</v>
      </c>
      <c r="B35" s="15" t="s">
        <v>78</v>
      </c>
      <c r="C35" s="5"/>
      <c r="D35" s="47" t="s">
        <v>14</v>
      </c>
      <c r="E35" s="11">
        <v>1</v>
      </c>
      <c r="F35" s="13"/>
      <c r="G35" s="14">
        <v>0</v>
      </c>
      <c r="H35" s="14">
        <v>1</v>
      </c>
      <c r="I35" s="11" t="s">
        <v>9</v>
      </c>
      <c r="J35" s="14"/>
      <c r="K35" s="16">
        <v>3</v>
      </c>
      <c r="L35" s="14">
        <v>3</v>
      </c>
      <c r="M35" s="14"/>
      <c r="N35" s="14"/>
      <c r="O35" s="14" t="s">
        <v>245</v>
      </c>
      <c r="P35" s="14"/>
      <c r="Q35" s="14"/>
      <c r="R35" s="14"/>
      <c r="S35" s="14"/>
      <c r="T35" s="11" t="s">
        <v>44</v>
      </c>
    </row>
    <row r="36" spans="1:62" ht="36" customHeight="1" x14ac:dyDescent="0.25">
      <c r="A36" s="15" t="s">
        <v>171</v>
      </c>
      <c r="B36" s="15" t="s">
        <v>79</v>
      </c>
      <c r="C36" s="39" t="s">
        <v>172</v>
      </c>
      <c r="D36" s="39" t="s">
        <v>15</v>
      </c>
      <c r="E36" s="11">
        <v>1</v>
      </c>
      <c r="F36" s="13"/>
      <c r="G36" s="14">
        <v>0</v>
      </c>
      <c r="H36" s="14">
        <v>2</v>
      </c>
      <c r="I36" s="11" t="s">
        <v>9</v>
      </c>
      <c r="J36" s="14"/>
      <c r="K36" s="16">
        <v>3</v>
      </c>
      <c r="L36" s="14">
        <v>3</v>
      </c>
      <c r="M36" s="14"/>
      <c r="N36" s="14"/>
      <c r="O36" s="14" t="s">
        <v>235</v>
      </c>
      <c r="P36" s="14"/>
      <c r="Q36" s="14"/>
      <c r="R36" s="14"/>
      <c r="S36" s="14"/>
      <c r="T36" s="11" t="s">
        <v>45</v>
      </c>
      <c r="V36" s="30"/>
    </row>
    <row r="37" spans="1:62" s="51" customFormat="1" ht="18" customHeight="1" thickBot="1" x14ac:dyDescent="0.3">
      <c r="A37" s="58" t="s">
        <v>33</v>
      </c>
      <c r="B37" s="59"/>
      <c r="C37" s="60"/>
      <c r="D37" s="60"/>
      <c r="E37" s="61">
        <f>SUM(E27:E36)</f>
        <v>13</v>
      </c>
      <c r="F37" s="62"/>
      <c r="G37" s="61">
        <f>G27+G28+G29+G30+G31+G33+G34+G35+G36</f>
        <v>8</v>
      </c>
      <c r="H37" s="61">
        <f>H27+H28+H29+H30+H31+H33+H34+H35+H36</f>
        <v>7</v>
      </c>
      <c r="I37" s="61"/>
      <c r="J37" s="61"/>
      <c r="K37" s="61">
        <f>K27+K28+K29+K30+K31+K33+K34+K35+K36</f>
        <v>29</v>
      </c>
      <c r="L37" s="63"/>
      <c r="M37" s="63"/>
      <c r="N37" s="63"/>
      <c r="O37" s="63"/>
      <c r="P37" s="63"/>
      <c r="Q37" s="63"/>
      <c r="R37" s="63"/>
      <c r="S37" s="63"/>
      <c r="T37" s="60"/>
      <c r="V37" s="52"/>
    </row>
    <row r="38" spans="1:62" ht="18" customHeight="1" x14ac:dyDescent="0.25">
      <c r="A38" s="73" t="s">
        <v>173</v>
      </c>
      <c r="B38" s="73" t="s">
        <v>144</v>
      </c>
      <c r="C38" s="74" t="s">
        <v>148</v>
      </c>
      <c r="D38" s="74" t="s">
        <v>140</v>
      </c>
      <c r="E38" s="74">
        <v>3</v>
      </c>
      <c r="F38" s="75" t="s">
        <v>8</v>
      </c>
      <c r="G38" s="76">
        <v>2</v>
      </c>
      <c r="H38" s="76"/>
      <c r="I38" s="74"/>
      <c r="J38" s="76"/>
      <c r="K38" s="77">
        <v>6</v>
      </c>
      <c r="L38" s="76">
        <v>4</v>
      </c>
      <c r="M38" s="76"/>
      <c r="N38" s="76"/>
      <c r="O38" s="76"/>
      <c r="P38" s="76" t="s">
        <v>238</v>
      </c>
      <c r="Q38" s="76"/>
      <c r="R38" s="76"/>
      <c r="S38" s="76"/>
      <c r="T38" s="74" t="s">
        <v>45</v>
      </c>
      <c r="V38" s="93" t="s">
        <v>183</v>
      </c>
      <c r="W38" s="93" t="s">
        <v>181</v>
      </c>
      <c r="X38" s="94" t="s">
        <v>148</v>
      </c>
      <c r="Y38" s="94" t="s">
        <v>140</v>
      </c>
      <c r="Z38" s="94">
        <v>3</v>
      </c>
      <c r="AA38" s="95" t="s">
        <v>8</v>
      </c>
      <c r="AB38" s="96">
        <v>2</v>
      </c>
      <c r="AC38" s="96"/>
      <c r="AD38" s="94"/>
      <c r="AE38" s="96"/>
      <c r="AF38" s="97">
        <v>6</v>
      </c>
      <c r="AG38" s="96">
        <v>4</v>
      </c>
      <c r="AH38" s="96"/>
      <c r="AI38" s="96"/>
      <c r="AJ38" s="96"/>
      <c r="AK38" s="96" t="s">
        <v>238</v>
      </c>
      <c r="AL38" s="96"/>
      <c r="AM38" s="96"/>
      <c r="AN38" s="96"/>
      <c r="AO38" s="94" t="s">
        <v>45</v>
      </c>
      <c r="AQ38" s="99" t="s">
        <v>183</v>
      </c>
      <c r="AR38" s="99" t="s">
        <v>181</v>
      </c>
      <c r="AS38" s="98" t="s">
        <v>148</v>
      </c>
      <c r="AT38" s="98" t="s">
        <v>140</v>
      </c>
      <c r="AU38" s="98">
        <v>3</v>
      </c>
      <c r="AV38" s="101" t="s">
        <v>8</v>
      </c>
      <c r="AW38" s="112">
        <v>2</v>
      </c>
      <c r="AX38" s="112"/>
      <c r="AY38" s="98"/>
      <c r="AZ38" s="112"/>
      <c r="BA38" s="113">
        <v>6</v>
      </c>
      <c r="BB38" s="112">
        <v>4</v>
      </c>
      <c r="BC38" s="112"/>
      <c r="BD38" s="112"/>
      <c r="BE38" s="112"/>
      <c r="BF38" s="112" t="s">
        <v>238</v>
      </c>
      <c r="BG38" s="112"/>
      <c r="BH38" s="112"/>
      <c r="BI38" s="112"/>
      <c r="BJ38" s="98" t="s">
        <v>45</v>
      </c>
    </row>
    <row r="39" spans="1:62" ht="18" customHeight="1" x14ac:dyDescent="0.25">
      <c r="A39" s="15" t="s">
        <v>87</v>
      </c>
      <c r="B39" s="15" t="s">
        <v>92</v>
      </c>
      <c r="C39" s="11" t="s">
        <v>158</v>
      </c>
      <c r="D39" s="11" t="s">
        <v>15</v>
      </c>
      <c r="E39" s="11">
        <v>2</v>
      </c>
      <c r="F39" s="13"/>
      <c r="G39" s="14">
        <v>2</v>
      </c>
      <c r="H39" s="14"/>
      <c r="I39" s="11" t="s">
        <v>9</v>
      </c>
      <c r="J39" s="14"/>
      <c r="K39" s="16">
        <v>4</v>
      </c>
      <c r="L39" s="14">
        <v>4</v>
      </c>
      <c r="M39" s="14"/>
      <c r="N39" s="14"/>
      <c r="O39" s="14"/>
      <c r="P39" s="14" t="s">
        <v>233</v>
      </c>
      <c r="Q39" s="14"/>
      <c r="R39" s="14"/>
      <c r="S39" s="14"/>
      <c r="T39" s="11" t="s">
        <v>45</v>
      </c>
      <c r="V39" s="15" t="s">
        <v>87</v>
      </c>
      <c r="W39" s="15" t="s">
        <v>92</v>
      </c>
      <c r="X39" s="11" t="s">
        <v>158</v>
      </c>
      <c r="Y39" s="11" t="s">
        <v>15</v>
      </c>
      <c r="Z39" s="11">
        <v>2</v>
      </c>
      <c r="AA39" s="13"/>
      <c r="AB39" s="14">
        <v>2</v>
      </c>
      <c r="AC39" s="14"/>
      <c r="AD39" s="11" t="s">
        <v>9</v>
      </c>
      <c r="AE39" s="14"/>
      <c r="AF39" s="16">
        <v>4</v>
      </c>
      <c r="AG39" s="14">
        <v>4</v>
      </c>
      <c r="AH39" s="14"/>
      <c r="AI39" s="14"/>
      <c r="AJ39" s="14"/>
      <c r="AK39" s="14" t="s">
        <v>233</v>
      </c>
      <c r="AL39" s="14"/>
      <c r="AM39" s="14"/>
      <c r="AN39" s="14"/>
      <c r="AO39" s="11" t="s">
        <v>45</v>
      </c>
      <c r="AQ39" s="15" t="s">
        <v>87</v>
      </c>
      <c r="AR39" s="15" t="s">
        <v>92</v>
      </c>
      <c r="AS39" s="11" t="s">
        <v>158</v>
      </c>
      <c r="AT39" s="11" t="s">
        <v>15</v>
      </c>
      <c r="AU39" s="11">
        <v>2</v>
      </c>
      <c r="AV39" s="13"/>
      <c r="AW39" s="14">
        <v>2</v>
      </c>
      <c r="AX39" s="14"/>
      <c r="AY39" s="11" t="s">
        <v>9</v>
      </c>
      <c r="AZ39" s="14"/>
      <c r="BA39" s="16">
        <v>4</v>
      </c>
      <c r="BB39" s="14">
        <v>4</v>
      </c>
      <c r="BC39" s="14"/>
      <c r="BD39" s="14"/>
      <c r="BE39" s="14"/>
      <c r="BF39" s="14" t="s">
        <v>233</v>
      </c>
      <c r="BG39" s="14"/>
      <c r="BH39" s="14"/>
      <c r="BI39" s="14"/>
      <c r="BJ39" s="11" t="s">
        <v>45</v>
      </c>
    </row>
    <row r="40" spans="1:62" ht="18" customHeight="1" x14ac:dyDescent="0.25">
      <c r="A40" s="15" t="s">
        <v>88</v>
      </c>
      <c r="B40" s="15" t="s">
        <v>93</v>
      </c>
      <c r="C40" s="11"/>
      <c r="D40" s="11" t="s">
        <v>141</v>
      </c>
      <c r="E40" s="11">
        <v>2</v>
      </c>
      <c r="F40" s="13"/>
      <c r="G40" s="14">
        <v>0</v>
      </c>
      <c r="H40" s="14">
        <v>1</v>
      </c>
      <c r="I40" s="11" t="s">
        <v>9</v>
      </c>
      <c r="J40" s="14"/>
      <c r="K40" s="16">
        <v>3</v>
      </c>
      <c r="L40" s="14">
        <v>4</v>
      </c>
      <c r="M40" s="14"/>
      <c r="N40" s="14"/>
      <c r="O40" s="14"/>
      <c r="P40" s="14" t="s">
        <v>234</v>
      </c>
      <c r="Q40" s="14"/>
      <c r="R40" s="14"/>
      <c r="S40" s="14"/>
      <c r="T40" s="11" t="s">
        <v>45</v>
      </c>
      <c r="V40" s="15" t="s">
        <v>88</v>
      </c>
      <c r="W40" s="15" t="s">
        <v>93</v>
      </c>
      <c r="X40" s="11"/>
      <c r="Y40" s="11" t="s">
        <v>141</v>
      </c>
      <c r="Z40" s="11">
        <v>2</v>
      </c>
      <c r="AA40" s="13"/>
      <c r="AB40" s="14">
        <v>0</v>
      </c>
      <c r="AC40" s="14">
        <v>1</v>
      </c>
      <c r="AD40" s="11" t="s">
        <v>9</v>
      </c>
      <c r="AE40" s="14"/>
      <c r="AF40" s="16">
        <v>3</v>
      </c>
      <c r="AG40" s="14">
        <v>4</v>
      </c>
      <c r="AH40" s="14"/>
      <c r="AI40" s="14"/>
      <c r="AJ40" s="14"/>
      <c r="AK40" s="14" t="s">
        <v>234</v>
      </c>
      <c r="AL40" s="14"/>
      <c r="AM40" s="14"/>
      <c r="AN40" s="14"/>
      <c r="AO40" s="11" t="s">
        <v>45</v>
      </c>
      <c r="AQ40" s="15" t="s">
        <v>88</v>
      </c>
      <c r="AR40" s="15" t="s">
        <v>93</v>
      </c>
      <c r="AS40" s="11"/>
      <c r="AT40" s="11" t="s">
        <v>141</v>
      </c>
      <c r="AU40" s="11">
        <v>2</v>
      </c>
      <c r="AV40" s="13"/>
      <c r="AW40" s="14"/>
      <c r="AX40" s="14">
        <v>1</v>
      </c>
      <c r="AY40" s="11" t="s">
        <v>9</v>
      </c>
      <c r="AZ40" s="14"/>
      <c r="BA40" s="16">
        <v>3</v>
      </c>
      <c r="BB40" s="14">
        <v>4</v>
      </c>
      <c r="BC40" s="14"/>
      <c r="BD40" s="14"/>
      <c r="BE40" s="14"/>
      <c r="BF40" s="14" t="s">
        <v>234</v>
      </c>
      <c r="BG40" s="14"/>
      <c r="BH40" s="14"/>
      <c r="BI40" s="14"/>
      <c r="BJ40" s="11" t="s">
        <v>45</v>
      </c>
    </row>
    <row r="41" spans="1:62" ht="18" customHeight="1" x14ac:dyDescent="0.25">
      <c r="A41" s="15" t="s">
        <v>89</v>
      </c>
      <c r="B41" s="15" t="s">
        <v>94</v>
      </c>
      <c r="C41" s="11" t="s">
        <v>149</v>
      </c>
      <c r="D41" s="11" t="s">
        <v>16</v>
      </c>
      <c r="E41" s="11">
        <v>3</v>
      </c>
      <c r="F41" s="13" t="s">
        <v>8</v>
      </c>
      <c r="G41" s="14">
        <v>2</v>
      </c>
      <c r="H41" s="14"/>
      <c r="I41" s="11"/>
      <c r="J41" s="14"/>
      <c r="K41" s="16">
        <v>5</v>
      </c>
      <c r="L41" s="14">
        <v>4</v>
      </c>
      <c r="M41" s="14"/>
      <c r="N41" s="14"/>
      <c r="O41" s="14"/>
      <c r="P41" s="14" t="s">
        <v>238</v>
      </c>
      <c r="Q41" s="14"/>
      <c r="R41" s="14"/>
      <c r="S41" s="14"/>
      <c r="T41" s="11" t="s">
        <v>45</v>
      </c>
      <c r="V41" s="15" t="s">
        <v>89</v>
      </c>
      <c r="W41" s="15" t="s">
        <v>94</v>
      </c>
      <c r="X41" s="11" t="s">
        <v>149</v>
      </c>
      <c r="Y41" s="11" t="s">
        <v>16</v>
      </c>
      <c r="Z41" s="11">
        <v>3</v>
      </c>
      <c r="AA41" s="13" t="s">
        <v>8</v>
      </c>
      <c r="AB41" s="14">
        <v>2</v>
      </c>
      <c r="AC41" s="14"/>
      <c r="AD41" s="11"/>
      <c r="AE41" s="14"/>
      <c r="AF41" s="16">
        <v>5</v>
      </c>
      <c r="AG41" s="14">
        <v>4</v>
      </c>
      <c r="AH41" s="14"/>
      <c r="AI41" s="14"/>
      <c r="AJ41" s="14"/>
      <c r="AK41" s="14" t="s">
        <v>238</v>
      </c>
      <c r="AL41" s="14"/>
      <c r="AM41" s="14"/>
      <c r="AN41" s="14"/>
      <c r="AO41" s="11" t="s">
        <v>45</v>
      </c>
      <c r="AQ41" s="15" t="s">
        <v>89</v>
      </c>
      <c r="AR41" s="15" t="s">
        <v>94</v>
      </c>
      <c r="AS41" s="11" t="s">
        <v>149</v>
      </c>
      <c r="AT41" s="11" t="s">
        <v>16</v>
      </c>
      <c r="AU41" s="11">
        <v>3</v>
      </c>
      <c r="AV41" s="13" t="s">
        <v>8</v>
      </c>
      <c r="AW41" s="14">
        <v>2</v>
      </c>
      <c r="AX41" s="14"/>
      <c r="AY41" s="11"/>
      <c r="AZ41" s="14"/>
      <c r="BA41" s="16">
        <v>5</v>
      </c>
      <c r="BB41" s="14">
        <v>4</v>
      </c>
      <c r="BC41" s="14"/>
      <c r="BD41" s="14"/>
      <c r="BE41" s="14"/>
      <c r="BF41" s="14" t="s">
        <v>238</v>
      </c>
      <c r="BG41" s="14"/>
      <c r="BH41" s="14"/>
      <c r="BI41" s="14"/>
      <c r="BJ41" s="11" t="s">
        <v>45</v>
      </c>
    </row>
    <row r="42" spans="1:62" ht="18" customHeight="1" x14ac:dyDescent="0.25">
      <c r="A42" s="15" t="s">
        <v>90</v>
      </c>
      <c r="B42" s="15" t="s">
        <v>95</v>
      </c>
      <c r="C42" s="11"/>
      <c r="D42" s="11" t="s">
        <v>13</v>
      </c>
      <c r="E42" s="11">
        <v>2</v>
      </c>
      <c r="F42" s="13" t="s">
        <v>8</v>
      </c>
      <c r="G42" s="14">
        <v>0</v>
      </c>
      <c r="H42" s="14">
        <v>2</v>
      </c>
      <c r="I42" s="11"/>
      <c r="J42" s="14"/>
      <c r="K42" s="16">
        <v>5</v>
      </c>
      <c r="L42" s="14">
        <v>4</v>
      </c>
      <c r="M42" s="14"/>
      <c r="N42" s="14"/>
      <c r="O42" s="14"/>
      <c r="P42" s="14" t="s">
        <v>243</v>
      </c>
      <c r="Q42" s="14"/>
      <c r="R42" s="14"/>
      <c r="S42" s="14"/>
      <c r="T42" s="11" t="s">
        <v>45</v>
      </c>
      <c r="V42" s="15" t="s">
        <v>90</v>
      </c>
      <c r="W42" s="15" t="s">
        <v>95</v>
      </c>
      <c r="X42" s="11"/>
      <c r="Y42" s="11" t="s">
        <v>13</v>
      </c>
      <c r="Z42" s="11">
        <v>2</v>
      </c>
      <c r="AA42" s="13" t="s">
        <v>8</v>
      </c>
      <c r="AB42" s="14">
        <v>0</v>
      </c>
      <c r="AC42" s="14">
        <v>2</v>
      </c>
      <c r="AD42" s="11"/>
      <c r="AE42" s="14"/>
      <c r="AF42" s="16">
        <v>5</v>
      </c>
      <c r="AG42" s="14">
        <v>4</v>
      </c>
      <c r="AH42" s="14"/>
      <c r="AI42" s="14"/>
      <c r="AJ42" s="14"/>
      <c r="AK42" s="14" t="s">
        <v>243</v>
      </c>
      <c r="AL42" s="14"/>
      <c r="AM42" s="14"/>
      <c r="AN42" s="14"/>
      <c r="AO42" s="11" t="s">
        <v>45</v>
      </c>
      <c r="AQ42" s="15" t="s">
        <v>90</v>
      </c>
      <c r="AR42" s="15" t="s">
        <v>95</v>
      </c>
      <c r="AS42" s="11"/>
      <c r="AT42" s="11" t="s">
        <v>13</v>
      </c>
      <c r="AU42" s="11">
        <v>2</v>
      </c>
      <c r="AV42" s="13" t="s">
        <v>8</v>
      </c>
      <c r="AW42" s="14"/>
      <c r="AX42" s="14">
        <v>2</v>
      </c>
      <c r="AY42" s="11"/>
      <c r="AZ42" s="14"/>
      <c r="BA42" s="16">
        <v>5</v>
      </c>
      <c r="BB42" s="14">
        <v>4</v>
      </c>
      <c r="BC42" s="14"/>
      <c r="BD42" s="14"/>
      <c r="BE42" s="14"/>
      <c r="BF42" s="14" t="s">
        <v>243</v>
      </c>
      <c r="BG42" s="14"/>
      <c r="BH42" s="14"/>
      <c r="BI42" s="14"/>
      <c r="BJ42" s="11" t="s">
        <v>45</v>
      </c>
    </row>
    <row r="43" spans="1:62" ht="27.6" x14ac:dyDescent="0.25">
      <c r="A43" s="73" t="s">
        <v>277</v>
      </c>
      <c r="B43" s="73" t="s">
        <v>96</v>
      </c>
      <c r="C43" s="74" t="s">
        <v>174</v>
      </c>
      <c r="D43" s="74" t="s">
        <v>15</v>
      </c>
      <c r="E43" s="74">
        <v>2</v>
      </c>
      <c r="F43" s="75"/>
      <c r="G43" s="76">
        <v>1</v>
      </c>
      <c r="H43" s="76"/>
      <c r="I43" s="74" t="s">
        <v>9</v>
      </c>
      <c r="J43" s="76">
        <v>1</v>
      </c>
      <c r="K43" s="77">
        <v>5</v>
      </c>
      <c r="L43" s="76">
        <v>4</v>
      </c>
      <c r="M43" s="76"/>
      <c r="N43" s="76"/>
      <c r="O43" s="76"/>
      <c r="P43" s="76" t="s">
        <v>274</v>
      </c>
      <c r="Q43" s="76"/>
      <c r="R43" s="76"/>
      <c r="S43" s="76"/>
      <c r="T43" s="74" t="s">
        <v>45</v>
      </c>
      <c r="V43" s="93" t="s">
        <v>184</v>
      </c>
      <c r="W43" s="93" t="s">
        <v>182</v>
      </c>
      <c r="X43" s="94" t="s">
        <v>174</v>
      </c>
      <c r="Y43" s="94" t="s">
        <v>15</v>
      </c>
      <c r="Z43" s="94">
        <v>2</v>
      </c>
      <c r="AA43" s="95"/>
      <c r="AB43" s="96">
        <v>2</v>
      </c>
      <c r="AC43" s="96"/>
      <c r="AD43" s="94" t="s">
        <v>9</v>
      </c>
      <c r="AE43" s="96"/>
      <c r="AF43" s="97">
        <v>5</v>
      </c>
      <c r="AG43" s="96">
        <v>4</v>
      </c>
      <c r="AH43" s="96"/>
      <c r="AI43" s="96"/>
      <c r="AJ43" s="96"/>
      <c r="AK43" s="96" t="s">
        <v>233</v>
      </c>
      <c r="AL43" s="96"/>
      <c r="AM43" s="96"/>
      <c r="AN43" s="96"/>
      <c r="AO43" s="94" t="s">
        <v>45</v>
      </c>
      <c r="AP43" s="185"/>
      <c r="AQ43" s="15"/>
      <c r="AR43" s="15"/>
      <c r="AS43" s="11"/>
      <c r="AT43" s="11"/>
      <c r="AU43" s="11"/>
      <c r="AV43" s="13"/>
      <c r="AW43" s="14"/>
      <c r="AX43" s="14"/>
      <c r="AY43" s="11"/>
      <c r="AZ43" s="14"/>
      <c r="BA43" s="16"/>
      <c r="BB43" s="14"/>
      <c r="BC43" s="14"/>
      <c r="BD43" s="14"/>
      <c r="BE43" s="14"/>
      <c r="BF43" s="14"/>
      <c r="BG43" s="14"/>
      <c r="BH43" s="14"/>
      <c r="BI43" s="14"/>
      <c r="BJ43" s="11"/>
    </row>
    <row r="44" spans="1:62" ht="36" customHeight="1" x14ac:dyDescent="0.25">
      <c r="A44" s="15" t="s">
        <v>175</v>
      </c>
      <c r="B44" s="15" t="s">
        <v>97</v>
      </c>
      <c r="C44" s="11" t="s">
        <v>176</v>
      </c>
      <c r="D44" s="11" t="s">
        <v>141</v>
      </c>
      <c r="E44" s="11">
        <v>2</v>
      </c>
      <c r="F44" s="13" t="s">
        <v>8</v>
      </c>
      <c r="G44" s="14">
        <v>1</v>
      </c>
      <c r="H44" s="14"/>
      <c r="I44" s="11"/>
      <c r="J44" s="14"/>
      <c r="K44" s="16">
        <v>4</v>
      </c>
      <c r="L44" s="14">
        <v>4</v>
      </c>
      <c r="M44" s="14"/>
      <c r="N44" s="14"/>
      <c r="O44" s="14"/>
      <c r="P44" s="14" t="s">
        <v>244</v>
      </c>
      <c r="Q44" s="14"/>
      <c r="R44" s="14"/>
      <c r="S44" s="14"/>
      <c r="T44" s="11" t="s">
        <v>47</v>
      </c>
      <c r="V44" s="15" t="s">
        <v>175</v>
      </c>
      <c r="W44" s="15" t="s">
        <v>97</v>
      </c>
      <c r="X44" s="11" t="s">
        <v>176</v>
      </c>
      <c r="Y44" s="11" t="s">
        <v>141</v>
      </c>
      <c r="Z44" s="11">
        <v>2</v>
      </c>
      <c r="AA44" s="13" t="s">
        <v>8</v>
      </c>
      <c r="AB44" s="14">
        <v>1</v>
      </c>
      <c r="AC44" s="14"/>
      <c r="AD44" s="11"/>
      <c r="AE44" s="14"/>
      <c r="AF44" s="16">
        <v>4</v>
      </c>
      <c r="AG44" s="14">
        <v>4</v>
      </c>
      <c r="AH44" s="14"/>
      <c r="AI44" s="14"/>
      <c r="AJ44" s="14"/>
      <c r="AK44" s="14" t="s">
        <v>244</v>
      </c>
      <c r="AL44" s="14"/>
      <c r="AM44" s="14"/>
      <c r="AN44" s="14"/>
      <c r="AO44" s="11" t="s">
        <v>47</v>
      </c>
      <c r="AQ44" s="15" t="s">
        <v>175</v>
      </c>
      <c r="AR44" s="15" t="s">
        <v>97</v>
      </c>
      <c r="AS44" s="11" t="s">
        <v>176</v>
      </c>
      <c r="AT44" s="11" t="s">
        <v>141</v>
      </c>
      <c r="AU44" s="11">
        <v>2</v>
      </c>
      <c r="AV44" s="13" t="s">
        <v>8</v>
      </c>
      <c r="AW44" s="14">
        <v>1</v>
      </c>
      <c r="AX44" s="14"/>
      <c r="AY44" s="11"/>
      <c r="AZ44" s="14"/>
      <c r="BA44" s="16">
        <v>4</v>
      </c>
      <c r="BB44" s="14">
        <v>4</v>
      </c>
      <c r="BC44" s="14"/>
      <c r="BD44" s="14"/>
      <c r="BE44" s="14"/>
      <c r="BF44" s="14" t="s">
        <v>244</v>
      </c>
      <c r="BG44" s="14"/>
      <c r="BH44" s="14"/>
      <c r="BI44" s="14"/>
      <c r="BJ44" s="11" t="s">
        <v>47</v>
      </c>
    </row>
    <row r="45" spans="1:62" s="49" customFormat="1" ht="18" customHeight="1" thickBot="1" x14ac:dyDescent="0.3">
      <c r="A45" s="58" t="s">
        <v>34</v>
      </c>
      <c r="B45" s="65"/>
      <c r="C45" s="66"/>
      <c r="D45" s="66"/>
      <c r="E45" s="61">
        <f>SUM(E38:E44)</f>
        <v>16</v>
      </c>
      <c r="F45" s="67"/>
      <c r="G45" s="61">
        <f>SUM(G38:G44)</f>
        <v>8</v>
      </c>
      <c r="H45" s="61">
        <f>SUM(H38:H44)</f>
        <v>3</v>
      </c>
      <c r="I45" s="68"/>
      <c r="J45" s="68"/>
      <c r="K45" s="61">
        <f>SUM(K38:K44)</f>
        <v>32</v>
      </c>
      <c r="L45" s="63"/>
      <c r="M45" s="69"/>
      <c r="N45" s="69"/>
      <c r="O45" s="69"/>
      <c r="P45" s="69"/>
      <c r="Q45" s="69"/>
      <c r="R45" s="69"/>
      <c r="S45" s="69"/>
      <c r="T45" s="66"/>
      <c r="V45" s="58" t="s">
        <v>34</v>
      </c>
      <c r="W45" s="65"/>
      <c r="X45" s="66"/>
      <c r="Y45" s="66"/>
      <c r="Z45" s="61">
        <f>SUM(Z38:Z44)</f>
        <v>16</v>
      </c>
      <c r="AA45" s="67"/>
      <c r="AB45" s="61">
        <f>SUM(AB38:AB44)</f>
        <v>9</v>
      </c>
      <c r="AC45" s="61">
        <f>SUM(AC38:AC44)</f>
        <v>3</v>
      </c>
      <c r="AD45" s="68"/>
      <c r="AE45" s="68"/>
      <c r="AF45" s="61">
        <f>SUM(AF38:AF44)</f>
        <v>32</v>
      </c>
      <c r="AG45" s="63"/>
      <c r="AH45" s="69"/>
      <c r="AI45" s="69"/>
      <c r="AJ45" s="69"/>
      <c r="AK45" s="69"/>
      <c r="AL45" s="69"/>
      <c r="AM45" s="69"/>
      <c r="AN45" s="69"/>
      <c r="AO45" s="66"/>
      <c r="AQ45" s="58" t="s">
        <v>34</v>
      </c>
      <c r="AR45" s="65"/>
      <c r="AS45" s="66"/>
      <c r="AT45" s="66"/>
      <c r="AU45" s="61">
        <f>SUM(AU38:AU44)</f>
        <v>14</v>
      </c>
      <c r="AV45" s="67"/>
      <c r="AW45" s="61">
        <f>SUM(AW38:AW44)</f>
        <v>7</v>
      </c>
      <c r="AX45" s="61">
        <f>SUM(AX38:AX44)</f>
        <v>3</v>
      </c>
      <c r="AY45" s="68"/>
      <c r="AZ45" s="61">
        <f>SUM(AZ38:AZ44)</f>
        <v>0</v>
      </c>
      <c r="BA45" s="61">
        <f>SUM(BA38:BA44)</f>
        <v>27</v>
      </c>
      <c r="BB45" s="63"/>
      <c r="BC45" s="69"/>
      <c r="BD45" s="69"/>
      <c r="BE45" s="69"/>
      <c r="BF45" s="69"/>
      <c r="BG45" s="69"/>
      <c r="BH45" s="69"/>
      <c r="BI45" s="69"/>
      <c r="BJ45" s="66"/>
    </row>
    <row r="46" spans="1:62" ht="18" customHeight="1" x14ac:dyDescent="0.25">
      <c r="A46" s="73" t="s">
        <v>152</v>
      </c>
      <c r="B46" s="73" t="s">
        <v>109</v>
      </c>
      <c r="C46" s="74" t="s">
        <v>90</v>
      </c>
      <c r="D46" s="74" t="s">
        <v>13</v>
      </c>
      <c r="E46" s="74">
        <v>2</v>
      </c>
      <c r="F46" s="75"/>
      <c r="G46" s="76">
        <v>0</v>
      </c>
      <c r="H46" s="76">
        <v>2</v>
      </c>
      <c r="I46" s="74" t="s">
        <v>9</v>
      </c>
      <c r="J46" s="76"/>
      <c r="K46" s="77">
        <v>4</v>
      </c>
      <c r="L46" s="76">
        <v>5</v>
      </c>
      <c r="M46" s="76"/>
      <c r="N46" s="76"/>
      <c r="O46" s="76"/>
      <c r="P46" s="76"/>
      <c r="Q46" s="76" t="s">
        <v>247</v>
      </c>
      <c r="R46" s="76"/>
      <c r="S46" s="76"/>
      <c r="T46" s="74" t="s">
        <v>110</v>
      </c>
      <c r="V46" s="93" t="s">
        <v>185</v>
      </c>
      <c r="W46" s="93" t="s">
        <v>186</v>
      </c>
      <c r="X46" s="94"/>
      <c r="Y46" s="94" t="s">
        <v>192</v>
      </c>
      <c r="Z46" s="94">
        <v>1</v>
      </c>
      <c r="AA46" s="95"/>
      <c r="AB46" s="96">
        <v>2</v>
      </c>
      <c r="AC46" s="96">
        <v>0</v>
      </c>
      <c r="AD46" s="94" t="s">
        <v>9</v>
      </c>
      <c r="AE46" s="96"/>
      <c r="AF46" s="97">
        <v>4</v>
      </c>
      <c r="AG46" s="96">
        <v>5</v>
      </c>
      <c r="AH46" s="96"/>
      <c r="AI46" s="96"/>
      <c r="AJ46" s="96"/>
      <c r="AK46" s="96"/>
      <c r="AL46" s="96" t="s">
        <v>249</v>
      </c>
      <c r="AM46" s="96"/>
      <c r="AN46" s="96"/>
      <c r="AO46" s="94" t="s">
        <v>110</v>
      </c>
      <c r="AQ46" s="99" t="s">
        <v>152</v>
      </c>
      <c r="AR46" s="99" t="s">
        <v>109</v>
      </c>
      <c r="AS46" s="98" t="s">
        <v>90</v>
      </c>
      <c r="AT46" s="98" t="s">
        <v>13</v>
      </c>
      <c r="AU46" s="98">
        <v>2</v>
      </c>
      <c r="AV46" s="101"/>
      <c r="AW46" s="112"/>
      <c r="AX46" s="112">
        <v>2</v>
      </c>
      <c r="AY46" s="98" t="s">
        <v>9</v>
      </c>
      <c r="AZ46" s="112"/>
      <c r="BA46" s="113">
        <v>4</v>
      </c>
      <c r="BB46" s="112">
        <v>5</v>
      </c>
      <c r="BC46" s="112"/>
      <c r="BD46" s="112"/>
      <c r="BE46" s="112"/>
      <c r="BF46" s="112"/>
      <c r="BG46" s="112" t="s">
        <v>247</v>
      </c>
      <c r="BH46" s="112"/>
      <c r="BI46" s="112"/>
      <c r="BJ46" s="98" t="s">
        <v>110</v>
      </c>
    </row>
    <row r="47" spans="1:62" ht="18" customHeight="1" x14ac:dyDescent="0.25">
      <c r="A47" s="15" t="s">
        <v>98</v>
      </c>
      <c r="B47" s="15" t="s">
        <v>103</v>
      </c>
      <c r="C47" s="11" t="s">
        <v>88</v>
      </c>
      <c r="D47" s="11" t="s">
        <v>17</v>
      </c>
      <c r="E47" s="11">
        <v>2</v>
      </c>
      <c r="F47" s="13" t="s">
        <v>8</v>
      </c>
      <c r="G47" s="14">
        <v>0</v>
      </c>
      <c r="H47" s="14">
        <v>2</v>
      </c>
      <c r="I47" s="11"/>
      <c r="J47" s="14"/>
      <c r="K47" s="16">
        <v>4</v>
      </c>
      <c r="L47" s="14">
        <v>5</v>
      </c>
      <c r="M47" s="14"/>
      <c r="N47" s="14"/>
      <c r="O47" s="14"/>
      <c r="P47" s="14"/>
      <c r="Q47" s="14" t="s">
        <v>243</v>
      </c>
      <c r="R47" s="14"/>
      <c r="S47" s="14"/>
      <c r="T47" s="11" t="s">
        <v>45</v>
      </c>
      <c r="V47" s="15" t="s">
        <v>98</v>
      </c>
      <c r="W47" s="15" t="s">
        <v>103</v>
      </c>
      <c r="X47" s="11" t="s">
        <v>88</v>
      </c>
      <c r="Y47" s="11" t="s">
        <v>17</v>
      </c>
      <c r="Z47" s="11">
        <v>2</v>
      </c>
      <c r="AA47" s="13" t="s">
        <v>8</v>
      </c>
      <c r="AB47" s="14">
        <v>0</v>
      </c>
      <c r="AC47" s="14">
        <v>2</v>
      </c>
      <c r="AD47" s="11"/>
      <c r="AE47" s="14"/>
      <c r="AF47" s="16">
        <v>4</v>
      </c>
      <c r="AG47" s="14">
        <v>5</v>
      </c>
      <c r="AH47" s="14"/>
      <c r="AI47" s="14"/>
      <c r="AJ47" s="14"/>
      <c r="AK47" s="14"/>
      <c r="AL47" s="14" t="s">
        <v>243</v>
      </c>
      <c r="AM47" s="14"/>
      <c r="AN47" s="14"/>
      <c r="AO47" s="11" t="s">
        <v>45</v>
      </c>
      <c r="AQ47" s="15" t="s">
        <v>98</v>
      </c>
      <c r="AR47" s="15" t="s">
        <v>103</v>
      </c>
      <c r="AS47" s="11" t="s">
        <v>88</v>
      </c>
      <c r="AT47" s="11" t="s">
        <v>17</v>
      </c>
      <c r="AU47" s="11">
        <v>2</v>
      </c>
      <c r="AV47" s="13" t="s">
        <v>8</v>
      </c>
      <c r="AW47" s="14"/>
      <c r="AX47" s="14">
        <v>2</v>
      </c>
      <c r="AY47" s="11"/>
      <c r="AZ47" s="14"/>
      <c r="BA47" s="16">
        <v>4</v>
      </c>
      <c r="BB47" s="14">
        <v>5</v>
      </c>
      <c r="BC47" s="14"/>
      <c r="BD47" s="14"/>
      <c r="BE47" s="14"/>
      <c r="BF47" s="14"/>
      <c r="BG47" s="14" t="s">
        <v>243</v>
      </c>
      <c r="BH47" s="14"/>
      <c r="BI47" s="14"/>
      <c r="BJ47" s="11" t="s">
        <v>45</v>
      </c>
    </row>
    <row r="48" spans="1:62" ht="18" customHeight="1" x14ac:dyDescent="0.25">
      <c r="A48" s="15" t="s">
        <v>99</v>
      </c>
      <c r="B48" s="15" t="s">
        <v>104</v>
      </c>
      <c r="C48" s="11"/>
      <c r="D48" s="11" t="s">
        <v>13</v>
      </c>
      <c r="E48" s="11">
        <v>2</v>
      </c>
      <c r="F48" s="13" t="s">
        <v>8</v>
      </c>
      <c r="G48" s="14">
        <v>0</v>
      </c>
      <c r="H48" s="14">
        <v>2</v>
      </c>
      <c r="I48" s="11"/>
      <c r="J48" s="14"/>
      <c r="K48" s="16">
        <v>4</v>
      </c>
      <c r="L48" s="14">
        <v>5</v>
      </c>
      <c r="M48" s="14"/>
      <c r="N48" s="14"/>
      <c r="O48" s="14"/>
      <c r="P48" s="14"/>
      <c r="Q48" s="14" t="s">
        <v>243</v>
      </c>
      <c r="R48" s="14"/>
      <c r="S48" s="14"/>
      <c r="T48" s="11" t="s">
        <v>110</v>
      </c>
      <c r="V48" s="15" t="s">
        <v>99</v>
      </c>
      <c r="W48" s="15" t="s">
        <v>104</v>
      </c>
      <c r="X48" s="11"/>
      <c r="Y48" s="11" t="s">
        <v>13</v>
      </c>
      <c r="Z48" s="11">
        <v>2</v>
      </c>
      <c r="AA48" s="13" t="s">
        <v>8</v>
      </c>
      <c r="AB48" s="14">
        <v>0</v>
      </c>
      <c r="AC48" s="14">
        <v>2</v>
      </c>
      <c r="AD48" s="11"/>
      <c r="AE48" s="14"/>
      <c r="AF48" s="16">
        <v>4</v>
      </c>
      <c r="AG48" s="14">
        <v>5</v>
      </c>
      <c r="AH48" s="14"/>
      <c r="AI48" s="14"/>
      <c r="AJ48" s="14"/>
      <c r="AK48" s="14"/>
      <c r="AL48" s="14" t="s">
        <v>243</v>
      </c>
      <c r="AM48" s="14"/>
      <c r="AN48" s="14"/>
      <c r="AO48" s="11" t="s">
        <v>110</v>
      </c>
      <c r="AQ48" s="15" t="s">
        <v>99</v>
      </c>
      <c r="AR48" s="15" t="s">
        <v>104</v>
      </c>
      <c r="AS48" s="11"/>
      <c r="AT48" s="11" t="s">
        <v>13</v>
      </c>
      <c r="AU48" s="11">
        <v>2</v>
      </c>
      <c r="AV48" s="13" t="s">
        <v>8</v>
      </c>
      <c r="AW48" s="14"/>
      <c r="AX48" s="14">
        <v>2</v>
      </c>
      <c r="AY48" s="11"/>
      <c r="AZ48" s="14"/>
      <c r="BA48" s="16">
        <v>4</v>
      </c>
      <c r="BB48" s="14">
        <v>5</v>
      </c>
      <c r="BC48" s="14"/>
      <c r="BD48" s="14"/>
      <c r="BE48" s="14"/>
      <c r="BF48" s="14"/>
      <c r="BG48" s="14" t="s">
        <v>243</v>
      </c>
      <c r="BH48" s="14"/>
      <c r="BI48" s="14"/>
      <c r="BJ48" s="11" t="s">
        <v>110</v>
      </c>
    </row>
    <row r="49" spans="1:63" ht="18" customHeight="1" x14ac:dyDescent="0.25">
      <c r="A49" s="15" t="s">
        <v>100</v>
      </c>
      <c r="B49" s="15" t="s">
        <v>105</v>
      </c>
      <c r="C49" s="11"/>
      <c r="D49" s="11" t="s">
        <v>15</v>
      </c>
      <c r="E49" s="11">
        <v>2</v>
      </c>
      <c r="F49" s="13"/>
      <c r="G49" s="14">
        <v>0</v>
      </c>
      <c r="H49" s="14">
        <v>2</v>
      </c>
      <c r="I49" s="11" t="s">
        <v>9</v>
      </c>
      <c r="J49" s="14"/>
      <c r="K49" s="16">
        <v>5</v>
      </c>
      <c r="L49" s="14">
        <v>5</v>
      </c>
      <c r="M49" s="14"/>
      <c r="N49" s="14"/>
      <c r="O49" s="14"/>
      <c r="P49" s="14"/>
      <c r="Q49" s="14" t="s">
        <v>247</v>
      </c>
      <c r="R49" s="14"/>
      <c r="S49" s="14"/>
      <c r="T49" s="11" t="s">
        <v>110</v>
      </c>
      <c r="V49" s="15" t="s">
        <v>100</v>
      </c>
      <c r="W49" s="15" t="s">
        <v>105</v>
      </c>
      <c r="X49" s="11"/>
      <c r="Y49" s="11" t="s">
        <v>15</v>
      </c>
      <c r="Z49" s="11">
        <v>2</v>
      </c>
      <c r="AA49" s="13"/>
      <c r="AB49" s="14">
        <v>0</v>
      </c>
      <c r="AC49" s="14">
        <v>2</v>
      </c>
      <c r="AD49" s="11" t="s">
        <v>9</v>
      </c>
      <c r="AE49" s="14"/>
      <c r="AF49" s="16">
        <v>5</v>
      </c>
      <c r="AG49" s="14">
        <v>5</v>
      </c>
      <c r="AH49" s="14"/>
      <c r="AI49" s="14"/>
      <c r="AJ49" s="14"/>
      <c r="AK49" s="14"/>
      <c r="AL49" s="14" t="s">
        <v>247</v>
      </c>
      <c r="AM49" s="14"/>
      <c r="AN49" s="14"/>
      <c r="AO49" s="11" t="s">
        <v>110</v>
      </c>
      <c r="AQ49" s="15" t="s">
        <v>100</v>
      </c>
      <c r="AR49" s="15" t="s">
        <v>105</v>
      </c>
      <c r="AS49" s="11"/>
      <c r="AT49" s="11" t="s">
        <v>15</v>
      </c>
      <c r="AU49" s="11">
        <v>2</v>
      </c>
      <c r="AV49" s="13"/>
      <c r="AW49" s="14"/>
      <c r="AX49" s="14">
        <v>2</v>
      </c>
      <c r="AY49" s="11" t="s">
        <v>9</v>
      </c>
      <c r="AZ49" s="14"/>
      <c r="BA49" s="16">
        <v>5</v>
      </c>
      <c r="BB49" s="14">
        <v>5</v>
      </c>
      <c r="BC49" s="14"/>
      <c r="BD49" s="14"/>
      <c r="BE49" s="14"/>
      <c r="BF49" s="14"/>
      <c r="BG49" s="14" t="s">
        <v>247</v>
      </c>
      <c r="BH49" s="14"/>
      <c r="BI49" s="14"/>
      <c r="BJ49" s="11" t="s">
        <v>110</v>
      </c>
    </row>
    <row r="50" spans="1:63" ht="18" customHeight="1" x14ac:dyDescent="0.25">
      <c r="A50" s="15" t="s">
        <v>101</v>
      </c>
      <c r="B50" s="15" t="s">
        <v>106</v>
      </c>
      <c r="C50" s="11"/>
      <c r="D50" s="11" t="s">
        <v>17</v>
      </c>
      <c r="E50" s="11">
        <v>2</v>
      </c>
      <c r="F50" s="13" t="s">
        <v>8</v>
      </c>
      <c r="G50" s="14">
        <v>0</v>
      </c>
      <c r="H50" s="14">
        <v>2</v>
      </c>
      <c r="I50" s="11"/>
      <c r="J50" s="14"/>
      <c r="K50" s="16">
        <v>4</v>
      </c>
      <c r="L50" s="14">
        <v>5</v>
      </c>
      <c r="M50" s="14"/>
      <c r="N50" s="14"/>
      <c r="O50" s="14"/>
      <c r="P50" s="14"/>
      <c r="Q50" s="14" t="s">
        <v>243</v>
      </c>
      <c r="R50" s="14"/>
      <c r="S50" s="14"/>
      <c r="T50" s="11" t="s">
        <v>110</v>
      </c>
      <c r="V50" s="15" t="s">
        <v>101</v>
      </c>
      <c r="W50" s="15" t="s">
        <v>106</v>
      </c>
      <c r="X50" s="11"/>
      <c r="Y50" s="11" t="s">
        <v>17</v>
      </c>
      <c r="Z50" s="11">
        <v>2</v>
      </c>
      <c r="AA50" s="13" t="s">
        <v>8</v>
      </c>
      <c r="AB50" s="14">
        <v>0</v>
      </c>
      <c r="AC50" s="14">
        <v>2</v>
      </c>
      <c r="AD50" s="11"/>
      <c r="AE50" s="14"/>
      <c r="AF50" s="16">
        <v>4</v>
      </c>
      <c r="AG50" s="14">
        <v>5</v>
      </c>
      <c r="AH50" s="14"/>
      <c r="AI50" s="14"/>
      <c r="AJ50" s="14"/>
      <c r="AK50" s="14"/>
      <c r="AL50" s="14" t="s">
        <v>243</v>
      </c>
      <c r="AM50" s="14"/>
      <c r="AN50" s="14"/>
      <c r="AO50" s="11" t="s">
        <v>110</v>
      </c>
      <c r="AQ50" s="15" t="s">
        <v>101</v>
      </c>
      <c r="AR50" s="15" t="s">
        <v>106</v>
      </c>
      <c r="AS50" s="11"/>
      <c r="AT50" s="11" t="s">
        <v>17</v>
      </c>
      <c r="AU50" s="11">
        <v>2</v>
      </c>
      <c r="AV50" s="13" t="s">
        <v>8</v>
      </c>
      <c r="AW50" s="14"/>
      <c r="AX50" s="14">
        <v>2</v>
      </c>
      <c r="AY50" s="11"/>
      <c r="AZ50" s="14"/>
      <c r="BA50" s="16">
        <v>4</v>
      </c>
      <c r="BB50" s="14">
        <v>5</v>
      </c>
      <c r="BC50" s="14"/>
      <c r="BD50" s="14"/>
      <c r="BE50" s="14"/>
      <c r="BF50" s="14"/>
      <c r="BG50" s="14" t="s">
        <v>243</v>
      </c>
      <c r="BH50" s="14"/>
      <c r="BI50" s="14"/>
      <c r="BJ50" s="11" t="s">
        <v>110</v>
      </c>
    </row>
    <row r="51" spans="1:63" ht="18" customHeight="1" x14ac:dyDescent="0.25">
      <c r="A51" s="73" t="s">
        <v>278</v>
      </c>
      <c r="B51" s="73" t="s">
        <v>107</v>
      </c>
      <c r="C51" s="74" t="s">
        <v>91</v>
      </c>
      <c r="D51" s="74" t="s">
        <v>15</v>
      </c>
      <c r="E51" s="74">
        <v>2</v>
      </c>
      <c r="F51" s="75" t="s">
        <v>8</v>
      </c>
      <c r="G51" s="76">
        <v>2</v>
      </c>
      <c r="H51" s="76"/>
      <c r="I51" s="74"/>
      <c r="J51" s="76">
        <v>1</v>
      </c>
      <c r="K51" s="77">
        <v>5</v>
      </c>
      <c r="L51" s="76">
        <v>5</v>
      </c>
      <c r="M51" s="76"/>
      <c r="N51" s="76"/>
      <c r="O51" s="76"/>
      <c r="P51" s="76"/>
      <c r="Q51" s="76" t="s">
        <v>241</v>
      </c>
      <c r="R51" s="76"/>
      <c r="S51" s="76"/>
      <c r="T51" s="74" t="s">
        <v>45</v>
      </c>
      <c r="V51" s="93" t="s">
        <v>187</v>
      </c>
      <c r="W51" s="93" t="s">
        <v>188</v>
      </c>
      <c r="X51" s="94"/>
      <c r="Y51" s="94" t="s">
        <v>189</v>
      </c>
      <c r="Z51" s="94">
        <v>2</v>
      </c>
      <c r="AA51" s="95"/>
      <c r="AB51" s="96">
        <v>0</v>
      </c>
      <c r="AC51" s="96">
        <v>2</v>
      </c>
      <c r="AD51" s="94" t="s">
        <v>9</v>
      </c>
      <c r="AE51" s="96">
        <v>1</v>
      </c>
      <c r="AF51" s="97">
        <v>6</v>
      </c>
      <c r="AG51" s="96">
        <v>5</v>
      </c>
      <c r="AH51" s="96"/>
      <c r="AI51" s="96"/>
      <c r="AJ51" s="96"/>
      <c r="AK51" s="96"/>
      <c r="AL51" s="96" t="s">
        <v>250</v>
      </c>
      <c r="AM51" s="96"/>
      <c r="AN51" s="96"/>
      <c r="AO51" s="94" t="s">
        <v>110</v>
      </c>
      <c r="AQ51" s="99" t="s">
        <v>187</v>
      </c>
      <c r="AR51" s="99" t="s">
        <v>188</v>
      </c>
      <c r="AS51" s="98"/>
      <c r="AT51" s="98" t="s">
        <v>189</v>
      </c>
      <c r="AU51" s="98">
        <v>2</v>
      </c>
      <c r="AV51" s="101"/>
      <c r="AW51" s="112"/>
      <c r="AX51" s="112">
        <v>2</v>
      </c>
      <c r="AY51" s="98" t="s">
        <v>9</v>
      </c>
      <c r="AZ51" s="112">
        <v>1</v>
      </c>
      <c r="BA51" s="113">
        <v>6</v>
      </c>
      <c r="BB51" s="112">
        <v>5</v>
      </c>
      <c r="BC51" s="112"/>
      <c r="BD51" s="112"/>
      <c r="BE51" s="112"/>
      <c r="BF51" s="112"/>
      <c r="BG51" s="112" t="s">
        <v>250</v>
      </c>
      <c r="BH51" s="112"/>
      <c r="BI51" s="112"/>
      <c r="BJ51" s="98" t="s">
        <v>110</v>
      </c>
    </row>
    <row r="52" spans="1:63" ht="18" customHeight="1" x14ac:dyDescent="0.25">
      <c r="A52" s="73" t="s">
        <v>177</v>
      </c>
      <c r="B52" s="78" t="s">
        <v>146</v>
      </c>
      <c r="C52" s="79" t="s">
        <v>87</v>
      </c>
      <c r="D52" s="74" t="s">
        <v>15</v>
      </c>
      <c r="E52" s="79">
        <v>2</v>
      </c>
      <c r="F52" s="75"/>
      <c r="G52" s="80">
        <v>0</v>
      </c>
      <c r="H52" s="80">
        <v>2</v>
      </c>
      <c r="I52" s="79" t="s">
        <v>9</v>
      </c>
      <c r="J52" s="80"/>
      <c r="K52" s="81">
        <v>5</v>
      </c>
      <c r="L52" s="80">
        <v>5</v>
      </c>
      <c r="M52" s="80"/>
      <c r="N52" s="80"/>
      <c r="O52" s="80"/>
      <c r="P52" s="80"/>
      <c r="Q52" s="80" t="s">
        <v>247</v>
      </c>
      <c r="R52" s="80"/>
      <c r="S52" s="80"/>
      <c r="T52" s="79" t="s">
        <v>110</v>
      </c>
      <c r="V52" s="15" t="s">
        <v>102</v>
      </c>
      <c r="W52" s="15" t="s">
        <v>108</v>
      </c>
      <c r="X52" s="11"/>
      <c r="Y52" s="11" t="s">
        <v>135</v>
      </c>
      <c r="Z52" s="11">
        <v>2</v>
      </c>
      <c r="AA52" s="13"/>
      <c r="AB52" s="14">
        <v>0</v>
      </c>
      <c r="AC52" s="14"/>
      <c r="AD52" s="11" t="s">
        <v>9</v>
      </c>
      <c r="AE52" s="14"/>
      <c r="AF52" s="16">
        <v>2</v>
      </c>
      <c r="AG52" s="14">
        <v>5</v>
      </c>
      <c r="AH52" s="14"/>
      <c r="AI52" s="14"/>
      <c r="AJ52" s="14"/>
      <c r="AK52" s="14"/>
      <c r="AL52" s="14" t="s">
        <v>240</v>
      </c>
      <c r="AM52" s="14"/>
      <c r="AN52" s="14"/>
      <c r="AO52" s="11" t="s">
        <v>44</v>
      </c>
      <c r="AQ52" s="99" t="s">
        <v>201</v>
      </c>
      <c r="AR52" s="99" t="s">
        <v>200</v>
      </c>
      <c r="AS52" s="98"/>
      <c r="AT52" s="98" t="s">
        <v>202</v>
      </c>
      <c r="AU52" s="98">
        <v>2</v>
      </c>
      <c r="AV52" s="101"/>
      <c r="AW52" s="112"/>
      <c r="AX52" s="112">
        <v>2</v>
      </c>
      <c r="AY52" s="98" t="s">
        <v>9</v>
      </c>
      <c r="AZ52" s="112">
        <v>1</v>
      </c>
      <c r="BA52" s="113">
        <v>5</v>
      </c>
      <c r="BB52" s="112">
        <v>5</v>
      </c>
      <c r="BC52" s="112"/>
      <c r="BD52" s="112"/>
      <c r="BE52" s="112"/>
      <c r="BF52" s="112"/>
      <c r="BG52" s="112" t="s">
        <v>253</v>
      </c>
      <c r="BH52" s="112"/>
      <c r="BI52" s="112"/>
      <c r="BJ52" s="98" t="s">
        <v>45</v>
      </c>
    </row>
    <row r="53" spans="1:63" ht="18" customHeight="1" thickBot="1" x14ac:dyDescent="0.3">
      <c r="A53" s="15" t="s">
        <v>102</v>
      </c>
      <c r="B53" s="15" t="s">
        <v>108</v>
      </c>
      <c r="C53" s="11"/>
      <c r="D53" s="11" t="s">
        <v>135</v>
      </c>
      <c r="E53" s="11">
        <v>2</v>
      </c>
      <c r="F53" s="13"/>
      <c r="G53" s="14">
        <v>0</v>
      </c>
      <c r="H53" s="14"/>
      <c r="I53" s="11" t="s">
        <v>9</v>
      </c>
      <c r="J53" s="14"/>
      <c r="K53" s="16">
        <v>2</v>
      </c>
      <c r="L53" s="14">
        <v>5</v>
      </c>
      <c r="M53" s="14"/>
      <c r="N53" s="14"/>
      <c r="O53" s="14"/>
      <c r="P53" s="14"/>
      <c r="Q53" s="14" t="s">
        <v>240</v>
      </c>
      <c r="R53" s="14"/>
      <c r="S53" s="14"/>
      <c r="T53" s="11" t="s">
        <v>44</v>
      </c>
      <c r="V53" s="58" t="s">
        <v>35</v>
      </c>
      <c r="W53" s="65"/>
      <c r="X53" s="66"/>
      <c r="Y53" s="66"/>
      <c r="Z53" s="61">
        <f>SUM(Z46:Z52)</f>
        <v>13</v>
      </c>
      <c r="AA53" s="67"/>
      <c r="AB53" s="61">
        <f>SUM(AB46:AB52)</f>
        <v>2</v>
      </c>
      <c r="AC53" s="61">
        <f>SUM(AC46:AC52)</f>
        <v>10</v>
      </c>
      <c r="AD53" s="68"/>
      <c r="AE53" s="61">
        <f>SUM(AE46:AE52)</f>
        <v>1</v>
      </c>
      <c r="AF53" s="61">
        <f>SUM(AF46:AF52)</f>
        <v>29</v>
      </c>
      <c r="AG53" s="63"/>
      <c r="AH53" s="69"/>
      <c r="AI53" s="69"/>
      <c r="AJ53" s="69"/>
      <c r="AK53" s="69"/>
      <c r="AL53" s="69"/>
      <c r="AM53" s="69"/>
      <c r="AN53" s="69"/>
      <c r="AO53" s="66"/>
      <c r="AQ53" s="15" t="s">
        <v>102</v>
      </c>
      <c r="AR53" s="15" t="s">
        <v>108</v>
      </c>
      <c r="AS53" s="11"/>
      <c r="AT53" s="11" t="s">
        <v>135</v>
      </c>
      <c r="AU53" s="11">
        <v>2</v>
      </c>
      <c r="AV53" s="13"/>
      <c r="AW53" s="14">
        <v>0</v>
      </c>
      <c r="AX53" s="14"/>
      <c r="AY53" s="11" t="s">
        <v>9</v>
      </c>
      <c r="AZ53" s="14"/>
      <c r="BA53" s="16">
        <v>2</v>
      </c>
      <c r="BB53" s="14">
        <v>5</v>
      </c>
      <c r="BC53" s="14"/>
      <c r="BD53" s="14"/>
      <c r="BE53" s="14"/>
      <c r="BF53" s="14"/>
      <c r="BG53" s="14" t="s">
        <v>240</v>
      </c>
      <c r="BH53" s="14"/>
      <c r="BI53" s="14"/>
      <c r="BJ53" s="11" t="s">
        <v>44</v>
      </c>
    </row>
    <row r="54" spans="1:63" s="49" customFormat="1" ht="18" customHeight="1" thickBot="1" x14ac:dyDescent="0.3">
      <c r="A54" s="58" t="s">
        <v>35</v>
      </c>
      <c r="B54" s="65"/>
      <c r="C54" s="66"/>
      <c r="D54" s="66"/>
      <c r="E54" s="61">
        <f>SUM(E46:E53)</f>
        <v>16</v>
      </c>
      <c r="F54" s="67"/>
      <c r="G54" s="61">
        <f>SUM(G46:G53)</f>
        <v>2</v>
      </c>
      <c r="H54" s="61">
        <f>SUM(H46:H53)</f>
        <v>12</v>
      </c>
      <c r="I54" s="68"/>
      <c r="J54" s="68"/>
      <c r="K54" s="61">
        <f>SUM(K46:K53)</f>
        <v>33</v>
      </c>
      <c r="L54" s="63"/>
      <c r="M54" s="69"/>
      <c r="N54" s="69"/>
      <c r="O54" s="69"/>
      <c r="P54" s="69"/>
      <c r="Q54" s="69"/>
      <c r="R54" s="69"/>
      <c r="S54" s="69"/>
      <c r="T54" s="66"/>
      <c r="V54" s="15" t="s">
        <v>178</v>
      </c>
      <c r="W54" s="15" t="s">
        <v>113</v>
      </c>
      <c r="X54" s="11"/>
      <c r="Y54" s="11" t="s">
        <v>13</v>
      </c>
      <c r="Z54" s="11">
        <v>2</v>
      </c>
      <c r="AA54" s="13"/>
      <c r="AB54" s="14">
        <v>0</v>
      </c>
      <c r="AC54" s="14">
        <v>2</v>
      </c>
      <c r="AD54" s="11" t="s">
        <v>9</v>
      </c>
      <c r="AE54" s="14"/>
      <c r="AF54" s="16">
        <v>5</v>
      </c>
      <c r="AG54" s="14">
        <v>6</v>
      </c>
      <c r="AH54" s="14"/>
      <c r="AI54" s="14"/>
      <c r="AJ54" s="14"/>
      <c r="AK54" s="14"/>
      <c r="AL54" s="14"/>
      <c r="AM54" s="14" t="s">
        <v>247</v>
      </c>
      <c r="AN54" s="14"/>
      <c r="AO54" s="11" t="s">
        <v>110</v>
      </c>
      <c r="AQ54" s="58" t="s">
        <v>35</v>
      </c>
      <c r="AR54" s="65"/>
      <c r="AS54" s="66"/>
      <c r="AT54" s="66"/>
      <c r="AU54" s="61">
        <f>SUM(AU46:AU53)</f>
        <v>16</v>
      </c>
      <c r="AV54" s="67"/>
      <c r="AW54" s="61">
        <f>SUM(AW46:AW53)</f>
        <v>0</v>
      </c>
      <c r="AX54" s="61">
        <f>SUM(AX46:AX53)</f>
        <v>14</v>
      </c>
      <c r="AY54" s="68"/>
      <c r="AZ54" s="61">
        <f>SUM(AZ46:AZ53)</f>
        <v>2</v>
      </c>
      <c r="BA54" s="61">
        <f>SUM(BA46:BA53)</f>
        <v>34</v>
      </c>
      <c r="BB54" s="63"/>
      <c r="BC54" s="69"/>
      <c r="BD54" s="69"/>
      <c r="BE54" s="69"/>
      <c r="BF54" s="69"/>
      <c r="BG54" s="69"/>
      <c r="BH54" s="69"/>
      <c r="BI54" s="69"/>
      <c r="BJ54" s="66"/>
    </row>
    <row r="55" spans="1:63" ht="18" customHeight="1" x14ac:dyDescent="0.25">
      <c r="A55" s="15" t="s">
        <v>178</v>
      </c>
      <c r="B55" s="15" t="s">
        <v>113</v>
      </c>
      <c r="C55" s="11"/>
      <c r="D55" s="11" t="s">
        <v>13</v>
      </c>
      <c r="E55" s="11">
        <v>2</v>
      </c>
      <c r="F55" s="13"/>
      <c r="G55" s="14">
        <v>0</v>
      </c>
      <c r="H55" s="14">
        <v>2</v>
      </c>
      <c r="I55" s="11" t="s">
        <v>9</v>
      </c>
      <c r="J55" s="14"/>
      <c r="K55" s="16">
        <v>5</v>
      </c>
      <c r="L55" s="14">
        <v>6</v>
      </c>
      <c r="M55" s="14"/>
      <c r="N55" s="14"/>
      <c r="O55" s="14"/>
      <c r="P55" s="14"/>
      <c r="Q55" s="14"/>
      <c r="R55" s="14" t="s">
        <v>247</v>
      </c>
      <c r="S55" s="14"/>
      <c r="T55" s="11" t="s">
        <v>110</v>
      </c>
      <c r="V55" s="15" t="s">
        <v>111</v>
      </c>
      <c r="W55" s="15" t="s">
        <v>114</v>
      </c>
      <c r="X55" s="11" t="s">
        <v>100</v>
      </c>
      <c r="Y55" s="11" t="s">
        <v>17</v>
      </c>
      <c r="Z55" s="11">
        <v>2</v>
      </c>
      <c r="AA55" s="13" t="s">
        <v>8</v>
      </c>
      <c r="AB55" s="14">
        <v>0</v>
      </c>
      <c r="AC55" s="14">
        <v>2</v>
      </c>
      <c r="AD55" s="11"/>
      <c r="AE55" s="14"/>
      <c r="AF55" s="16">
        <v>5</v>
      </c>
      <c r="AG55" s="14">
        <v>6</v>
      </c>
      <c r="AH55" s="14"/>
      <c r="AI55" s="14"/>
      <c r="AJ55" s="14"/>
      <c r="AK55" s="14"/>
      <c r="AL55" s="14"/>
      <c r="AM55" s="14" t="s">
        <v>243</v>
      </c>
      <c r="AN55" s="14"/>
      <c r="AO55" s="11" t="s">
        <v>45</v>
      </c>
      <c r="AQ55" s="15" t="s">
        <v>178</v>
      </c>
      <c r="AR55" s="15" t="s">
        <v>113</v>
      </c>
      <c r="AS55" s="11"/>
      <c r="AT55" s="11" t="s">
        <v>13</v>
      </c>
      <c r="AU55" s="11">
        <v>2</v>
      </c>
      <c r="AV55" s="13"/>
      <c r="AW55" s="14"/>
      <c r="AX55" s="14">
        <v>2</v>
      </c>
      <c r="AY55" s="11" t="s">
        <v>9</v>
      </c>
      <c r="AZ55" s="14"/>
      <c r="BA55" s="16">
        <v>5</v>
      </c>
      <c r="BB55" s="14">
        <v>6</v>
      </c>
      <c r="BC55" s="14"/>
      <c r="BD55" s="14"/>
      <c r="BE55" s="14"/>
      <c r="BF55" s="14"/>
      <c r="BG55" s="14"/>
      <c r="BH55" s="14" t="s">
        <v>247</v>
      </c>
      <c r="BI55" s="14"/>
      <c r="BJ55" s="11" t="s">
        <v>110</v>
      </c>
    </row>
    <row r="56" spans="1:63" ht="18" customHeight="1" x14ac:dyDescent="0.25">
      <c r="A56" s="15" t="s">
        <v>111</v>
      </c>
      <c r="B56" s="15" t="s">
        <v>114</v>
      </c>
      <c r="C56" s="11" t="s">
        <v>100</v>
      </c>
      <c r="D56" s="11" t="s">
        <v>17</v>
      </c>
      <c r="E56" s="11">
        <v>2</v>
      </c>
      <c r="F56" s="13" t="s">
        <v>8</v>
      </c>
      <c r="G56" s="14">
        <v>0</v>
      </c>
      <c r="H56" s="14">
        <v>2</v>
      </c>
      <c r="I56" s="11"/>
      <c r="J56" s="14"/>
      <c r="K56" s="16">
        <v>5</v>
      </c>
      <c r="L56" s="14">
        <v>6</v>
      </c>
      <c r="M56" s="14"/>
      <c r="N56" s="14"/>
      <c r="O56" s="14"/>
      <c r="P56" s="14"/>
      <c r="Q56" s="14"/>
      <c r="R56" s="14" t="s">
        <v>243</v>
      </c>
      <c r="S56" s="14"/>
      <c r="T56" s="11" t="s">
        <v>45</v>
      </c>
      <c r="V56" s="93" t="s">
        <v>190</v>
      </c>
      <c r="W56" s="93" t="s">
        <v>191</v>
      </c>
      <c r="X56" s="94"/>
      <c r="Y56" s="94" t="s">
        <v>192</v>
      </c>
      <c r="Z56" s="94">
        <v>0</v>
      </c>
      <c r="AA56" s="95" t="s">
        <v>8</v>
      </c>
      <c r="AB56" s="96">
        <v>2</v>
      </c>
      <c r="AC56" s="96"/>
      <c r="AD56" s="94"/>
      <c r="AE56" s="96">
        <v>1</v>
      </c>
      <c r="AF56" s="97">
        <v>5</v>
      </c>
      <c r="AG56" s="96">
        <v>6</v>
      </c>
      <c r="AH56" s="96"/>
      <c r="AI56" s="96"/>
      <c r="AJ56" s="96"/>
      <c r="AK56" s="96"/>
      <c r="AL56" s="96"/>
      <c r="AM56" s="96" t="s">
        <v>252</v>
      </c>
      <c r="AN56" s="96"/>
      <c r="AO56" s="94" t="s">
        <v>110</v>
      </c>
      <c r="AQ56" s="15" t="s">
        <v>111</v>
      </c>
      <c r="AR56" s="15" t="s">
        <v>114</v>
      </c>
      <c r="AS56" s="11" t="s">
        <v>100</v>
      </c>
      <c r="AT56" s="11" t="s">
        <v>17</v>
      </c>
      <c r="AU56" s="11">
        <v>2</v>
      </c>
      <c r="AV56" s="13" t="s">
        <v>8</v>
      </c>
      <c r="AW56" s="14"/>
      <c r="AX56" s="14">
        <v>2</v>
      </c>
      <c r="AY56" s="11"/>
      <c r="AZ56" s="14"/>
      <c r="BA56" s="16">
        <v>5</v>
      </c>
      <c r="BB56" s="14">
        <v>6</v>
      </c>
      <c r="BC56" s="14"/>
      <c r="BD56" s="14"/>
      <c r="BE56" s="14"/>
      <c r="BF56" s="14"/>
      <c r="BG56" s="14"/>
      <c r="BH56" s="14" t="s">
        <v>243</v>
      </c>
      <c r="BI56" s="14"/>
      <c r="BJ56" s="11" t="s">
        <v>45</v>
      </c>
    </row>
    <row r="57" spans="1:63" ht="18" customHeight="1" x14ac:dyDescent="0.25">
      <c r="A57" s="73" t="s">
        <v>179</v>
      </c>
      <c r="B57" s="73" t="s">
        <v>115</v>
      </c>
      <c r="C57" s="74" t="s">
        <v>91</v>
      </c>
      <c r="D57" s="74" t="s">
        <v>15</v>
      </c>
      <c r="E57" s="74">
        <v>2</v>
      </c>
      <c r="F57" s="75" t="s">
        <v>8</v>
      </c>
      <c r="G57" s="76">
        <v>1</v>
      </c>
      <c r="H57" s="76"/>
      <c r="I57" s="74"/>
      <c r="J57" s="76"/>
      <c r="K57" s="77">
        <v>5</v>
      </c>
      <c r="L57" s="76">
        <v>6</v>
      </c>
      <c r="M57" s="76"/>
      <c r="N57" s="76"/>
      <c r="O57" s="76"/>
      <c r="P57" s="76"/>
      <c r="Q57" s="76"/>
      <c r="R57" s="76" t="s">
        <v>244</v>
      </c>
      <c r="S57" s="76"/>
      <c r="T57" s="74" t="s">
        <v>45</v>
      </c>
      <c r="V57" s="93" t="s">
        <v>194</v>
      </c>
      <c r="W57" s="93" t="s">
        <v>193</v>
      </c>
      <c r="X57" s="102"/>
      <c r="Y57" s="103" t="s">
        <v>17</v>
      </c>
      <c r="Z57" s="94">
        <v>2</v>
      </c>
      <c r="AA57" s="95"/>
      <c r="AB57" s="96">
        <v>2</v>
      </c>
      <c r="AC57" s="96"/>
      <c r="AD57" s="94" t="s">
        <v>9</v>
      </c>
      <c r="AE57" s="96"/>
      <c r="AF57" s="97">
        <v>6</v>
      </c>
      <c r="AG57" s="96">
        <v>6</v>
      </c>
      <c r="AH57" s="96"/>
      <c r="AI57" s="96"/>
      <c r="AJ57" s="96"/>
      <c r="AK57" s="96"/>
      <c r="AL57" s="96"/>
      <c r="AM57" s="96" t="s">
        <v>233</v>
      </c>
      <c r="AN57" s="96"/>
      <c r="AO57" s="94" t="s">
        <v>110</v>
      </c>
      <c r="AQ57" s="99" t="s">
        <v>119</v>
      </c>
      <c r="AR57" s="99" t="s">
        <v>112</v>
      </c>
      <c r="AS57" s="98" t="s">
        <v>152</v>
      </c>
      <c r="AT57" s="98" t="s">
        <v>13</v>
      </c>
      <c r="AU57" s="98">
        <v>1</v>
      </c>
      <c r="AV57" s="101"/>
      <c r="AW57" s="112"/>
      <c r="AX57" s="112">
        <v>2</v>
      </c>
      <c r="AY57" s="98" t="s">
        <v>9</v>
      </c>
      <c r="AZ57" s="112"/>
      <c r="BA57" s="113">
        <v>3</v>
      </c>
      <c r="BB57" s="112">
        <v>6</v>
      </c>
      <c r="BC57" s="112"/>
      <c r="BD57" s="112"/>
      <c r="BE57" s="112"/>
      <c r="BF57" s="112"/>
      <c r="BG57" s="112"/>
      <c r="BH57" s="112" t="s">
        <v>235</v>
      </c>
      <c r="BI57" s="112"/>
      <c r="BJ57" s="98" t="s">
        <v>110</v>
      </c>
    </row>
    <row r="58" spans="1:63" ht="18" customHeight="1" x14ac:dyDescent="0.25">
      <c r="A58" s="73" t="s">
        <v>279</v>
      </c>
      <c r="B58" s="73" t="s">
        <v>116</v>
      </c>
      <c r="C58" s="82"/>
      <c r="D58" s="83" t="s">
        <v>15</v>
      </c>
      <c r="E58" s="74">
        <v>2</v>
      </c>
      <c r="F58" s="75" t="s">
        <v>8</v>
      </c>
      <c r="G58" s="76">
        <v>0</v>
      </c>
      <c r="H58" s="76">
        <v>1</v>
      </c>
      <c r="I58" s="74"/>
      <c r="J58" s="76">
        <v>1</v>
      </c>
      <c r="K58" s="77">
        <v>4</v>
      </c>
      <c r="L58" s="76">
        <v>6</v>
      </c>
      <c r="M58" s="76"/>
      <c r="N58" s="76"/>
      <c r="O58" s="76"/>
      <c r="P58" s="76"/>
      <c r="Q58" s="76"/>
      <c r="R58" s="76" t="s">
        <v>281</v>
      </c>
      <c r="S58" s="76"/>
      <c r="T58" s="74" t="s">
        <v>110</v>
      </c>
      <c r="V58" s="15" t="s">
        <v>180</v>
      </c>
      <c r="W58" s="15" t="s">
        <v>118</v>
      </c>
      <c r="X58" s="5"/>
      <c r="Y58" s="47" t="s">
        <v>14</v>
      </c>
      <c r="Z58" s="11">
        <v>3</v>
      </c>
      <c r="AA58" s="13" t="s">
        <v>8</v>
      </c>
      <c r="AB58" s="14">
        <v>0</v>
      </c>
      <c r="AC58" s="14"/>
      <c r="AD58" s="11"/>
      <c r="AE58" s="14"/>
      <c r="AF58" s="16">
        <v>4</v>
      </c>
      <c r="AG58" s="14">
        <v>6</v>
      </c>
      <c r="AH58" s="14"/>
      <c r="AI58" s="14"/>
      <c r="AJ58" s="14"/>
      <c r="AK58" s="14"/>
      <c r="AL58" s="14"/>
      <c r="AM58" s="14" t="s">
        <v>248</v>
      </c>
      <c r="AN58" s="14"/>
      <c r="AO58" s="11" t="s">
        <v>44</v>
      </c>
      <c r="AQ58" s="99" t="s">
        <v>205</v>
      </c>
      <c r="AR58" s="99" t="s">
        <v>203</v>
      </c>
      <c r="AS58" s="113" t="s">
        <v>206</v>
      </c>
      <c r="AT58" s="114" t="s">
        <v>208</v>
      </c>
      <c r="AU58" s="98">
        <v>2</v>
      </c>
      <c r="AV58" s="101" t="s">
        <v>8</v>
      </c>
      <c r="AW58" s="112"/>
      <c r="AX58" s="112"/>
      <c r="AY58" s="98"/>
      <c r="AZ58" s="112"/>
      <c r="BA58" s="113">
        <v>2</v>
      </c>
      <c r="BB58" s="112">
        <v>6</v>
      </c>
      <c r="BC58" s="112"/>
      <c r="BD58" s="112"/>
      <c r="BE58" s="112"/>
      <c r="BF58" s="112"/>
      <c r="BG58" s="112"/>
      <c r="BH58" s="112" t="s">
        <v>242</v>
      </c>
      <c r="BI58" s="112"/>
      <c r="BJ58" s="98" t="s">
        <v>110</v>
      </c>
    </row>
    <row r="59" spans="1:63" ht="18" customHeight="1" x14ac:dyDescent="0.25">
      <c r="A59" s="15" t="s">
        <v>180</v>
      </c>
      <c r="B59" s="15" t="s">
        <v>118</v>
      </c>
      <c r="C59" s="5"/>
      <c r="D59" s="47" t="s">
        <v>14</v>
      </c>
      <c r="E59" s="11">
        <v>3</v>
      </c>
      <c r="F59" s="13" t="s">
        <v>8</v>
      </c>
      <c r="G59" s="14">
        <v>0</v>
      </c>
      <c r="H59" s="14"/>
      <c r="I59" s="11"/>
      <c r="J59" s="14"/>
      <c r="K59" s="16">
        <v>4</v>
      </c>
      <c r="L59" s="14">
        <v>6</v>
      </c>
      <c r="M59" s="14"/>
      <c r="N59" s="14"/>
      <c r="O59" s="14"/>
      <c r="P59" s="14"/>
      <c r="Q59" s="14"/>
      <c r="R59" s="14" t="s">
        <v>248</v>
      </c>
      <c r="S59" s="14"/>
      <c r="T59" s="11" t="s">
        <v>44</v>
      </c>
      <c r="V59" s="15" t="s">
        <v>85</v>
      </c>
      <c r="W59" s="15" t="s">
        <v>77</v>
      </c>
      <c r="X59" s="5"/>
      <c r="Y59" s="47" t="s">
        <v>17</v>
      </c>
      <c r="Z59" s="11">
        <v>2</v>
      </c>
      <c r="AA59" s="13"/>
      <c r="AB59" s="14">
        <v>1</v>
      </c>
      <c r="AC59" s="14"/>
      <c r="AD59" s="11" t="s">
        <v>9</v>
      </c>
      <c r="AE59" s="14"/>
      <c r="AF59" s="16">
        <v>3</v>
      </c>
      <c r="AG59" s="14">
        <v>6</v>
      </c>
      <c r="AH59" s="14"/>
      <c r="AI59" s="14"/>
      <c r="AJ59" s="14"/>
      <c r="AK59" s="14"/>
      <c r="AL59" s="14"/>
      <c r="AM59" s="14" t="s">
        <v>246</v>
      </c>
      <c r="AN59" s="14"/>
      <c r="AO59" s="11" t="s">
        <v>44</v>
      </c>
      <c r="AQ59" s="99" t="s">
        <v>206</v>
      </c>
      <c r="AR59" s="99" t="s">
        <v>203</v>
      </c>
      <c r="AS59" s="112" t="s">
        <v>187</v>
      </c>
      <c r="AT59" s="114" t="s">
        <v>208</v>
      </c>
      <c r="AU59" s="98">
        <v>0</v>
      </c>
      <c r="AV59" s="101"/>
      <c r="AW59" s="112">
        <v>2</v>
      </c>
      <c r="AX59" s="112"/>
      <c r="AY59" s="98" t="s">
        <v>9</v>
      </c>
      <c r="AZ59" s="112"/>
      <c r="BA59" s="113">
        <v>3</v>
      </c>
      <c r="BB59" s="112">
        <v>6</v>
      </c>
      <c r="BC59" s="112"/>
      <c r="BD59" s="112"/>
      <c r="BE59" s="112"/>
      <c r="BF59" s="112"/>
      <c r="BG59" s="112"/>
      <c r="BH59" s="112" t="s">
        <v>254</v>
      </c>
      <c r="BI59" s="112"/>
      <c r="BJ59" s="98" t="s">
        <v>110</v>
      </c>
    </row>
    <row r="60" spans="1:63" ht="18" customHeight="1" x14ac:dyDescent="0.25">
      <c r="A60" s="15" t="s">
        <v>85</v>
      </c>
      <c r="B60" s="15" t="s">
        <v>77</v>
      </c>
      <c r="C60" s="5"/>
      <c r="D60" s="47" t="s">
        <v>17</v>
      </c>
      <c r="E60" s="11">
        <v>2</v>
      </c>
      <c r="F60" s="13"/>
      <c r="G60" s="14">
        <v>1</v>
      </c>
      <c r="H60" s="14"/>
      <c r="I60" s="11" t="s">
        <v>9</v>
      </c>
      <c r="J60" s="14"/>
      <c r="K60" s="16">
        <v>3</v>
      </c>
      <c r="L60" s="14">
        <v>6</v>
      </c>
      <c r="M60" s="14"/>
      <c r="N60" s="14"/>
      <c r="O60" s="14"/>
      <c r="P60" s="14"/>
      <c r="Q60" s="14"/>
      <c r="R60" s="14" t="s">
        <v>246</v>
      </c>
      <c r="S60" s="14"/>
      <c r="T60" s="11" t="s">
        <v>44</v>
      </c>
      <c r="V60" s="15" t="s">
        <v>153</v>
      </c>
      <c r="W60" s="15" t="s">
        <v>117</v>
      </c>
      <c r="X60" s="5"/>
      <c r="Y60" s="47" t="s">
        <v>141</v>
      </c>
      <c r="Z60" s="11">
        <v>0</v>
      </c>
      <c r="AA60" s="13"/>
      <c r="AB60" s="14">
        <v>0</v>
      </c>
      <c r="AC60" s="14"/>
      <c r="AD60" s="11" t="s">
        <v>10</v>
      </c>
      <c r="AE60" s="14">
        <v>1</v>
      </c>
      <c r="AF60" s="16">
        <v>1</v>
      </c>
      <c r="AG60" s="14">
        <v>6</v>
      </c>
      <c r="AH60" s="14"/>
      <c r="AI60" s="14"/>
      <c r="AJ60" s="14"/>
      <c r="AK60" s="14"/>
      <c r="AL60" s="14"/>
      <c r="AM60" s="14" t="s">
        <v>251</v>
      </c>
      <c r="AN60" s="14"/>
      <c r="AO60" s="11" t="s">
        <v>124</v>
      </c>
      <c r="AQ60" s="99" t="s">
        <v>215</v>
      </c>
      <c r="AR60" s="99" t="s">
        <v>217</v>
      </c>
      <c r="AS60" s="186"/>
      <c r="AT60" s="114" t="s">
        <v>220</v>
      </c>
      <c r="AU60" s="98">
        <v>2</v>
      </c>
      <c r="AV60" s="101" t="s">
        <v>8</v>
      </c>
      <c r="AW60" s="112">
        <v>0</v>
      </c>
      <c r="AX60" s="112"/>
      <c r="AY60" s="98"/>
      <c r="AZ60" s="112"/>
      <c r="BA60" s="113">
        <v>2</v>
      </c>
      <c r="BB60" s="112">
        <v>6</v>
      </c>
      <c r="BC60" s="112"/>
      <c r="BD60" s="112"/>
      <c r="BE60" s="112"/>
      <c r="BF60" s="112"/>
      <c r="BG60" s="112"/>
      <c r="BH60" s="112"/>
      <c r="BI60" s="112" t="s">
        <v>242</v>
      </c>
      <c r="BJ60" s="98" t="s">
        <v>110</v>
      </c>
      <c r="BK60" t="s">
        <v>258</v>
      </c>
    </row>
    <row r="61" spans="1:63" ht="18" customHeight="1" x14ac:dyDescent="0.25">
      <c r="A61" s="15" t="s">
        <v>153</v>
      </c>
      <c r="B61" s="15" t="s">
        <v>117</v>
      </c>
      <c r="C61" s="5"/>
      <c r="D61" s="47" t="s">
        <v>141</v>
      </c>
      <c r="E61" s="11">
        <v>0</v>
      </c>
      <c r="F61" s="13"/>
      <c r="G61" s="14">
        <v>0</v>
      </c>
      <c r="H61" s="14"/>
      <c r="I61" s="11" t="s">
        <v>10</v>
      </c>
      <c r="J61" s="14">
        <v>1</v>
      </c>
      <c r="K61" s="16">
        <v>1</v>
      </c>
      <c r="L61" s="14">
        <v>6</v>
      </c>
      <c r="M61" s="14"/>
      <c r="N61" s="14"/>
      <c r="O61" s="14"/>
      <c r="P61" s="14"/>
      <c r="Q61" s="14"/>
      <c r="R61" s="14" t="s">
        <v>251</v>
      </c>
      <c r="S61" s="14"/>
      <c r="T61" s="11" t="s">
        <v>124</v>
      </c>
      <c r="V61" s="15"/>
      <c r="W61" s="15" t="s">
        <v>142</v>
      </c>
      <c r="X61" s="31"/>
      <c r="Y61" s="45"/>
      <c r="Z61" s="23"/>
      <c r="AA61" s="24"/>
      <c r="AB61" s="31"/>
      <c r="AC61" s="31"/>
      <c r="AD61" s="23"/>
      <c r="AE61" s="25"/>
      <c r="AF61" s="16">
        <v>2</v>
      </c>
      <c r="AG61" s="31">
        <v>6</v>
      </c>
      <c r="AH61" s="25"/>
      <c r="AI61" s="25"/>
      <c r="AJ61" s="25"/>
      <c r="AK61" s="25"/>
      <c r="AL61" s="25"/>
      <c r="AM61" s="31"/>
      <c r="AN61" s="25"/>
      <c r="AO61" s="11" t="s">
        <v>43</v>
      </c>
      <c r="AQ61" s="99" t="s">
        <v>216</v>
      </c>
      <c r="AR61" s="99" t="s">
        <v>218</v>
      </c>
      <c r="AS61" s="186"/>
      <c r="AT61" s="114" t="s">
        <v>219</v>
      </c>
      <c r="AU61" s="98">
        <v>0</v>
      </c>
      <c r="AV61" s="101"/>
      <c r="AW61" s="112">
        <v>2</v>
      </c>
      <c r="AX61" s="112"/>
      <c r="AY61" s="98" t="s">
        <v>9</v>
      </c>
      <c r="AZ61" s="112"/>
      <c r="BA61" s="113">
        <v>2</v>
      </c>
      <c r="BB61" s="112">
        <v>6</v>
      </c>
      <c r="BC61" s="112"/>
      <c r="BD61" s="112"/>
      <c r="BE61" s="112"/>
      <c r="BF61" s="112"/>
      <c r="BG61" s="112"/>
      <c r="BH61" s="112"/>
      <c r="BI61" s="112" t="s">
        <v>256</v>
      </c>
      <c r="BJ61" s="98" t="s">
        <v>110</v>
      </c>
      <c r="BK61" t="s">
        <v>270</v>
      </c>
    </row>
    <row r="62" spans="1:63" ht="18" customHeight="1" x14ac:dyDescent="0.25">
      <c r="A62" s="15"/>
      <c r="B62" s="15" t="s">
        <v>142</v>
      </c>
      <c r="C62" s="31"/>
      <c r="D62" s="45"/>
      <c r="E62" s="23"/>
      <c r="F62" s="24"/>
      <c r="G62" s="31"/>
      <c r="H62" s="31"/>
      <c r="I62" s="23"/>
      <c r="J62" s="25"/>
      <c r="K62" s="16">
        <v>2</v>
      </c>
      <c r="L62" s="31">
        <v>6</v>
      </c>
      <c r="M62" s="25"/>
      <c r="N62" s="25"/>
      <c r="O62" s="25"/>
      <c r="P62" s="25"/>
      <c r="Q62" s="25"/>
      <c r="R62" s="31"/>
      <c r="S62" s="25"/>
      <c r="T62" s="11" t="s">
        <v>43</v>
      </c>
      <c r="V62" s="15"/>
      <c r="W62" s="15" t="s">
        <v>142</v>
      </c>
      <c r="X62" s="11"/>
      <c r="Y62" s="11"/>
      <c r="Z62" s="11"/>
      <c r="AA62" s="13"/>
      <c r="AB62" s="14"/>
      <c r="AC62" s="14"/>
      <c r="AD62" s="11"/>
      <c r="AE62" s="14"/>
      <c r="AF62" s="16">
        <v>3</v>
      </c>
      <c r="AG62" s="14">
        <v>6</v>
      </c>
      <c r="AH62" s="14"/>
      <c r="AI62" s="14"/>
      <c r="AJ62" s="14"/>
      <c r="AK62" s="14"/>
      <c r="AL62" s="14"/>
      <c r="AM62" s="14"/>
      <c r="AN62" s="14"/>
      <c r="AO62" s="11" t="s">
        <v>43</v>
      </c>
      <c r="AQ62" s="15" t="s">
        <v>180</v>
      </c>
      <c r="AR62" s="15" t="s">
        <v>118</v>
      </c>
      <c r="AS62" s="5"/>
      <c r="AT62" s="47" t="s">
        <v>14</v>
      </c>
      <c r="AU62" s="11">
        <v>3</v>
      </c>
      <c r="AV62" s="13" t="s">
        <v>8</v>
      </c>
      <c r="AW62" s="14">
        <v>0</v>
      </c>
      <c r="AX62" s="14"/>
      <c r="AY62" s="11"/>
      <c r="AZ62" s="14"/>
      <c r="BA62" s="16">
        <v>4</v>
      </c>
      <c r="BB62" s="14">
        <v>6</v>
      </c>
      <c r="BC62" s="14"/>
      <c r="BD62" s="14"/>
      <c r="BE62" s="14"/>
      <c r="BF62" s="14"/>
      <c r="BG62" s="14"/>
      <c r="BH62" s="14" t="s">
        <v>248</v>
      </c>
      <c r="BI62" s="14"/>
      <c r="BJ62" s="11" t="s">
        <v>44</v>
      </c>
    </row>
    <row r="63" spans="1:63" ht="18" customHeight="1" thickBot="1" x14ac:dyDescent="0.3">
      <c r="A63" s="15"/>
      <c r="B63" s="15" t="s">
        <v>142</v>
      </c>
      <c r="C63" s="11"/>
      <c r="D63" s="11"/>
      <c r="E63" s="11"/>
      <c r="F63" s="13"/>
      <c r="G63" s="14"/>
      <c r="H63" s="14"/>
      <c r="I63" s="11"/>
      <c r="J63" s="14"/>
      <c r="K63" s="16">
        <v>3</v>
      </c>
      <c r="L63" s="14">
        <v>6</v>
      </c>
      <c r="M63" s="14"/>
      <c r="N63" s="14"/>
      <c r="O63" s="14"/>
      <c r="P63" s="14"/>
      <c r="Q63" s="14"/>
      <c r="R63" s="14"/>
      <c r="S63" s="14"/>
      <c r="T63" s="11" t="s">
        <v>43</v>
      </c>
      <c r="V63" s="58" t="s">
        <v>36</v>
      </c>
      <c r="W63" s="65"/>
      <c r="X63" s="66"/>
      <c r="Y63" s="66"/>
      <c r="Z63" s="61">
        <f>SUM(Z54:Z60)+'szab.vál.'!E6+'szab.vál.'!E7</f>
        <v>13</v>
      </c>
      <c r="AA63" s="67"/>
      <c r="AB63" s="61">
        <f>SUM(AB54:AB60)+'szab.vál.'!G6+'szab.vál.'!G7</f>
        <v>5</v>
      </c>
      <c r="AC63" s="61">
        <f>SUM(AC54:AC60)+'szab.vál.'!H6+'szab.vál.'!H7</f>
        <v>7</v>
      </c>
      <c r="AD63" s="68"/>
      <c r="AE63" s="61">
        <f>SUM(AE54:AE62)</f>
        <v>2</v>
      </c>
      <c r="AF63" s="61">
        <f>SUM(AF54:AF60)+'szab.vál.'!K6+'szab.vál.'!K7</f>
        <v>34</v>
      </c>
      <c r="AG63" s="63"/>
      <c r="AH63" s="69"/>
      <c r="AI63" s="69"/>
      <c r="AJ63" s="69"/>
      <c r="AK63" s="69"/>
      <c r="AL63" s="69"/>
      <c r="AM63" s="69"/>
      <c r="AN63" s="69"/>
      <c r="AO63" s="66"/>
      <c r="AQ63" s="15" t="s">
        <v>85</v>
      </c>
      <c r="AR63" s="15" t="s">
        <v>77</v>
      </c>
      <c r="AS63" s="5"/>
      <c r="AT63" s="47" t="s">
        <v>17</v>
      </c>
      <c r="AU63" s="11">
        <v>2</v>
      </c>
      <c r="AV63" s="13"/>
      <c r="AW63" s="14">
        <v>1</v>
      </c>
      <c r="AX63" s="14"/>
      <c r="AY63" s="11" t="s">
        <v>9</v>
      </c>
      <c r="AZ63" s="14"/>
      <c r="BA63" s="16">
        <v>3</v>
      </c>
      <c r="BB63" s="14">
        <v>6</v>
      </c>
      <c r="BC63" s="14"/>
      <c r="BD63" s="14"/>
      <c r="BE63" s="14"/>
      <c r="BF63" s="14"/>
      <c r="BG63" s="14"/>
      <c r="BH63" s="14" t="s">
        <v>246</v>
      </c>
      <c r="BI63" s="14"/>
      <c r="BJ63" s="11" t="s">
        <v>44</v>
      </c>
    </row>
    <row r="64" spans="1:63" ht="18" customHeight="1" thickBot="1" x14ac:dyDescent="0.3">
      <c r="A64" s="58" t="s">
        <v>36</v>
      </c>
      <c r="B64" s="65"/>
      <c r="C64" s="66"/>
      <c r="D64" s="66"/>
      <c r="E64" s="61">
        <f>SUM(E55:E61)+'szab.vál.'!E6+'szab.vál.'!E7</f>
        <v>15</v>
      </c>
      <c r="F64" s="67"/>
      <c r="G64" s="61">
        <f>SUM(G55:G61)+'szab.vál.'!G6+'szab.vál.'!G7</f>
        <v>2</v>
      </c>
      <c r="H64" s="61">
        <f>SUM(H55:H61)+'szab.vál.'!H6+'szab.vál.'!H7</f>
        <v>8</v>
      </c>
      <c r="I64" s="68"/>
      <c r="J64" s="68">
        <f>SUM(J55:J63)</f>
        <v>2</v>
      </c>
      <c r="K64" s="61">
        <f>SUM(K55:K61)+'szab.vál.'!K6+'szab.vál.'!K7</f>
        <v>32</v>
      </c>
      <c r="L64" s="63"/>
      <c r="M64" s="69"/>
      <c r="N64" s="69"/>
      <c r="O64" s="69"/>
      <c r="P64" s="69"/>
      <c r="Q64" s="69"/>
      <c r="R64" s="69"/>
      <c r="S64" s="69"/>
      <c r="T64" s="66"/>
      <c r="U64" s="49"/>
      <c r="V64" s="104" t="s">
        <v>198</v>
      </c>
      <c r="W64" s="104" t="s">
        <v>195</v>
      </c>
      <c r="X64" s="105"/>
      <c r="Y64" s="106" t="s">
        <v>197</v>
      </c>
      <c r="Z64" s="107">
        <v>2</v>
      </c>
      <c r="AA64" s="108"/>
      <c r="AB64" s="105">
        <v>2</v>
      </c>
      <c r="AC64" s="105"/>
      <c r="AD64" s="107" t="s">
        <v>9</v>
      </c>
      <c r="AE64" s="109"/>
      <c r="AF64" s="183">
        <v>6</v>
      </c>
      <c r="AG64" s="105">
        <v>7</v>
      </c>
      <c r="AH64" s="105"/>
      <c r="AI64" s="105"/>
      <c r="AJ64" s="105"/>
      <c r="AK64" s="105"/>
      <c r="AL64" s="105"/>
      <c r="AM64" s="105"/>
      <c r="AN64" s="105" t="s">
        <v>233</v>
      </c>
      <c r="AO64" s="107" t="s">
        <v>110</v>
      </c>
      <c r="AQ64" s="15" t="s">
        <v>153</v>
      </c>
      <c r="AR64" s="15" t="s">
        <v>117</v>
      </c>
      <c r="AS64" s="5"/>
      <c r="AT64" s="47" t="s">
        <v>141</v>
      </c>
      <c r="AU64" s="11">
        <v>0</v>
      </c>
      <c r="AV64" s="13"/>
      <c r="AW64" s="14">
        <v>0</v>
      </c>
      <c r="AX64" s="14"/>
      <c r="AY64" s="11" t="s">
        <v>10</v>
      </c>
      <c r="AZ64" s="14">
        <v>1</v>
      </c>
      <c r="BA64" s="16">
        <v>1</v>
      </c>
      <c r="BB64" s="14">
        <v>6</v>
      </c>
      <c r="BC64" s="14"/>
      <c r="BD64" s="14"/>
      <c r="BE64" s="14"/>
      <c r="BF64" s="14"/>
      <c r="BG64" s="14"/>
      <c r="BH64" s="14" t="s">
        <v>251</v>
      </c>
      <c r="BI64" s="14"/>
      <c r="BJ64" s="11" t="s">
        <v>124</v>
      </c>
    </row>
    <row r="65" spans="1:64" s="49" customFormat="1" ht="18" customHeight="1" x14ac:dyDescent="0.25">
      <c r="A65" s="84" t="s">
        <v>280</v>
      </c>
      <c r="B65" s="84" t="s">
        <v>125</v>
      </c>
      <c r="C65" s="85" t="s">
        <v>111</v>
      </c>
      <c r="D65" s="86" t="s">
        <v>13</v>
      </c>
      <c r="E65" s="87">
        <v>2</v>
      </c>
      <c r="F65" s="88"/>
      <c r="G65" s="85">
        <v>0</v>
      </c>
      <c r="H65" s="85">
        <v>2</v>
      </c>
      <c r="I65" s="87" t="s">
        <v>9</v>
      </c>
      <c r="J65" s="89"/>
      <c r="K65" s="182">
        <v>5</v>
      </c>
      <c r="L65" s="85">
        <v>7</v>
      </c>
      <c r="M65" s="85"/>
      <c r="N65" s="85"/>
      <c r="O65" s="85"/>
      <c r="P65" s="85"/>
      <c r="Q65" s="85"/>
      <c r="R65" s="85"/>
      <c r="S65" s="85" t="s">
        <v>247</v>
      </c>
      <c r="T65" s="87" t="s">
        <v>110</v>
      </c>
      <c r="U65"/>
      <c r="V65" s="93" t="s">
        <v>199</v>
      </c>
      <c r="W65" s="110" t="s">
        <v>196</v>
      </c>
      <c r="X65" s="111"/>
      <c r="Y65" s="103" t="s">
        <v>192</v>
      </c>
      <c r="Z65" s="107">
        <v>2</v>
      </c>
      <c r="AA65" s="109"/>
      <c r="AB65" s="111">
        <v>2</v>
      </c>
      <c r="AC65" s="111"/>
      <c r="AD65" s="107" t="s">
        <v>9</v>
      </c>
      <c r="AE65" s="109"/>
      <c r="AF65" s="184">
        <v>6</v>
      </c>
      <c r="AG65" s="111">
        <v>7</v>
      </c>
      <c r="AH65" s="111"/>
      <c r="AI65" s="111"/>
      <c r="AJ65" s="111"/>
      <c r="AK65" s="111"/>
      <c r="AL65" s="111"/>
      <c r="AM65" s="111"/>
      <c r="AN65" s="111" t="s">
        <v>233</v>
      </c>
      <c r="AO65" s="107" t="s">
        <v>110</v>
      </c>
      <c r="AP65"/>
      <c r="AQ65" s="15"/>
      <c r="AR65" s="15" t="s">
        <v>142</v>
      </c>
      <c r="AS65" s="31"/>
      <c r="AT65" s="45"/>
      <c r="AU65" s="23"/>
      <c r="AV65" s="24"/>
      <c r="AW65" s="31"/>
      <c r="AX65" s="31"/>
      <c r="AY65" s="23"/>
      <c r="AZ65" s="25"/>
      <c r="BA65" s="16">
        <v>2</v>
      </c>
      <c r="BB65" s="31">
        <v>6</v>
      </c>
      <c r="BC65" s="25"/>
      <c r="BD65" s="25"/>
      <c r="BE65" s="25"/>
      <c r="BF65" s="25"/>
      <c r="BG65" s="25"/>
      <c r="BH65" s="31"/>
      <c r="BI65" s="25"/>
      <c r="BJ65" s="11" t="s">
        <v>43</v>
      </c>
      <c r="BK65" s="48"/>
      <c r="BL65" s="48"/>
    </row>
    <row r="66" spans="1:64" s="48" customFormat="1" ht="18" customHeight="1" x14ac:dyDescent="0.25">
      <c r="A66" s="73" t="s">
        <v>155</v>
      </c>
      <c r="B66" s="90" t="s">
        <v>137</v>
      </c>
      <c r="C66" s="91"/>
      <c r="D66" s="83" t="s">
        <v>132</v>
      </c>
      <c r="E66" s="87">
        <v>2</v>
      </c>
      <c r="F66" s="89"/>
      <c r="G66" s="91">
        <v>2</v>
      </c>
      <c r="H66" s="91"/>
      <c r="I66" s="87" t="s">
        <v>9</v>
      </c>
      <c r="J66" s="89"/>
      <c r="K66" s="92">
        <v>5</v>
      </c>
      <c r="L66" s="91">
        <v>7</v>
      </c>
      <c r="M66" s="91"/>
      <c r="N66" s="91"/>
      <c r="O66" s="91"/>
      <c r="P66" s="91"/>
      <c r="Q66" s="91"/>
      <c r="R66" s="91"/>
      <c r="S66" s="91" t="s">
        <v>233</v>
      </c>
      <c r="T66" s="87" t="s">
        <v>110</v>
      </c>
      <c r="U66"/>
      <c r="V66" s="15" t="s">
        <v>156</v>
      </c>
      <c r="W66" s="41" t="s">
        <v>126</v>
      </c>
      <c r="X66" s="42" t="s">
        <v>153</v>
      </c>
      <c r="Y66" s="42" t="s">
        <v>141</v>
      </c>
      <c r="Z66" s="43">
        <v>0</v>
      </c>
      <c r="AA66" s="44"/>
      <c r="AB66" s="42">
        <v>0</v>
      </c>
      <c r="AC66" s="42"/>
      <c r="AD66" s="43" t="s">
        <v>10</v>
      </c>
      <c r="AE66" s="44">
        <v>1</v>
      </c>
      <c r="AF66" s="71">
        <v>14</v>
      </c>
      <c r="AG66" s="42">
        <v>7</v>
      </c>
      <c r="AH66" s="42"/>
      <c r="AI66" s="42"/>
      <c r="AJ66" s="42"/>
      <c r="AK66" s="42"/>
      <c r="AL66" s="42"/>
      <c r="AM66" s="42"/>
      <c r="AN66" s="42" t="s">
        <v>251</v>
      </c>
      <c r="AO66" s="43" t="s">
        <v>124</v>
      </c>
      <c r="AP66"/>
      <c r="AQ66" s="15"/>
      <c r="AR66" s="15" t="s">
        <v>142</v>
      </c>
      <c r="AS66" s="11"/>
      <c r="AT66" s="11"/>
      <c r="AU66" s="11"/>
      <c r="AV66" s="13"/>
      <c r="AW66" s="14"/>
      <c r="AX66" s="14"/>
      <c r="AY66" s="11"/>
      <c r="AZ66" s="14"/>
      <c r="BA66" s="16">
        <v>3</v>
      </c>
      <c r="BB66" s="14">
        <v>6</v>
      </c>
      <c r="BC66" s="14"/>
      <c r="BD66" s="14"/>
      <c r="BE66" s="14"/>
      <c r="BF66" s="14"/>
      <c r="BG66" s="14"/>
      <c r="BH66" s="14"/>
      <c r="BI66" s="14"/>
      <c r="BJ66" s="11" t="s">
        <v>43</v>
      </c>
      <c r="BK66" s="40"/>
      <c r="BL66" s="40"/>
    </row>
    <row r="67" spans="1:64" s="40" customFormat="1" ht="18" customHeight="1" thickBot="1" x14ac:dyDescent="0.3">
      <c r="A67" s="15" t="s">
        <v>156</v>
      </c>
      <c r="B67" s="41" t="s">
        <v>126</v>
      </c>
      <c r="C67" s="42" t="s">
        <v>153</v>
      </c>
      <c r="D67" s="42" t="s">
        <v>141</v>
      </c>
      <c r="E67" s="43">
        <v>0</v>
      </c>
      <c r="F67" s="44"/>
      <c r="G67" s="42">
        <v>0</v>
      </c>
      <c r="H67" s="42"/>
      <c r="I67" s="43" t="s">
        <v>10</v>
      </c>
      <c r="J67" s="44">
        <v>1</v>
      </c>
      <c r="K67" s="71">
        <v>14</v>
      </c>
      <c r="L67" s="42">
        <v>7</v>
      </c>
      <c r="M67" s="42"/>
      <c r="N67" s="42"/>
      <c r="O67" s="42"/>
      <c r="P67" s="42"/>
      <c r="Q67" s="42"/>
      <c r="R67" s="42"/>
      <c r="S67" s="42" t="s">
        <v>251</v>
      </c>
      <c r="T67" s="43" t="s">
        <v>124</v>
      </c>
      <c r="V67" s="15" t="s">
        <v>154</v>
      </c>
      <c r="W67" s="15" t="s">
        <v>138</v>
      </c>
      <c r="X67" s="31"/>
      <c r="Y67" s="47" t="s">
        <v>141</v>
      </c>
      <c r="Z67" s="23">
        <v>0</v>
      </c>
      <c r="AA67" s="24"/>
      <c r="AB67" s="31">
        <v>0</v>
      </c>
      <c r="AC67" s="31"/>
      <c r="AD67" s="23"/>
      <c r="AE67" s="25"/>
      <c r="AF67" s="16">
        <v>0</v>
      </c>
      <c r="AG67" s="31">
        <v>7</v>
      </c>
      <c r="AH67" s="25"/>
      <c r="AI67" s="25"/>
      <c r="AJ67" s="25"/>
      <c r="AK67" s="25"/>
      <c r="AL67" s="25"/>
      <c r="AM67" s="31"/>
      <c r="AN67" s="25"/>
      <c r="AO67" s="11" t="s">
        <v>157</v>
      </c>
      <c r="AQ67" s="58" t="s">
        <v>36</v>
      </c>
      <c r="AR67" s="65"/>
      <c r="AS67" s="66"/>
      <c r="AT67" s="66"/>
      <c r="AU67" s="61">
        <f>SUM(AU57:AU64)+'szab.vál.'!E6+'szab.vál.'!E7</f>
        <v>12</v>
      </c>
      <c r="AV67" s="67"/>
      <c r="AW67" s="61">
        <f>SUM(AW57:AW64)+'szab.vál.'!G6+'szab.vál.'!G7</f>
        <v>5</v>
      </c>
      <c r="AX67" s="61">
        <f>SUM(AX57:AX64)+'szab.vál.'!H6+'szab.vál.'!H7</f>
        <v>5</v>
      </c>
      <c r="AY67" s="68"/>
      <c r="AZ67" s="61">
        <f>SUM(AZ55:AZ66)</f>
        <v>1</v>
      </c>
      <c r="BA67" s="61">
        <f>SUM(BA55:BA64)+'szab.vál.'!K6+'szab.vál.'!K7</f>
        <v>35</v>
      </c>
      <c r="BB67" s="63"/>
      <c r="BC67" s="69"/>
      <c r="BD67" s="69"/>
      <c r="BE67" s="69"/>
      <c r="BF67" s="69"/>
      <c r="BG67" s="69"/>
      <c r="BH67" s="69"/>
      <c r="BI67" s="69"/>
      <c r="BJ67" s="66"/>
    </row>
    <row r="68" spans="1:64" s="40" customFormat="1" ht="18" customHeight="1" thickBot="1" x14ac:dyDescent="0.3">
      <c r="A68" s="15" t="s">
        <v>154</v>
      </c>
      <c r="B68" s="15" t="s">
        <v>138</v>
      </c>
      <c r="C68" s="31"/>
      <c r="D68" s="47" t="s">
        <v>141</v>
      </c>
      <c r="E68" s="23">
        <v>0</v>
      </c>
      <c r="F68" s="24"/>
      <c r="G68" s="31">
        <v>0</v>
      </c>
      <c r="H68" s="31"/>
      <c r="I68" s="23"/>
      <c r="J68" s="25"/>
      <c r="K68" s="16">
        <v>0</v>
      </c>
      <c r="L68" s="31">
        <v>7</v>
      </c>
      <c r="M68" s="25"/>
      <c r="N68" s="25"/>
      <c r="O68" s="25"/>
      <c r="P68" s="25"/>
      <c r="Q68" s="25"/>
      <c r="R68" s="31"/>
      <c r="S68" s="25"/>
      <c r="T68" s="11" t="s">
        <v>157</v>
      </c>
      <c r="U68"/>
      <c r="V68" s="58" t="s">
        <v>37</v>
      </c>
      <c r="W68" s="65"/>
      <c r="X68" s="66"/>
      <c r="Y68" s="66"/>
      <c r="Z68" s="61">
        <f>SUM(Z64:Z67)</f>
        <v>4</v>
      </c>
      <c r="AA68" s="67"/>
      <c r="AB68" s="61">
        <f>SUM(AB64:AB67)</f>
        <v>4</v>
      </c>
      <c r="AC68" s="61">
        <f>SUM(AC64:AC67)</f>
        <v>0</v>
      </c>
      <c r="AD68" s="68"/>
      <c r="AE68" s="61">
        <f>SUM(AE64:AE67)</f>
        <v>1</v>
      </c>
      <c r="AF68" s="61">
        <f>SUM(AF64:AF67)</f>
        <v>26</v>
      </c>
      <c r="AG68" s="63"/>
      <c r="AH68" s="68"/>
      <c r="AI68" s="68"/>
      <c r="AJ68" s="68"/>
      <c r="AK68" s="68"/>
      <c r="AL68" s="68"/>
      <c r="AM68" s="68"/>
      <c r="AN68" s="68"/>
      <c r="AO68" s="70"/>
      <c r="AP68"/>
      <c r="AQ68" s="187" t="s">
        <v>207</v>
      </c>
      <c r="AR68" s="187" t="s">
        <v>204</v>
      </c>
      <c r="AS68" s="188"/>
      <c r="AT68" s="189" t="s">
        <v>209</v>
      </c>
      <c r="AU68" s="190">
        <v>2</v>
      </c>
      <c r="AV68" s="191"/>
      <c r="AW68" s="188">
        <v>2</v>
      </c>
      <c r="AX68" s="188"/>
      <c r="AY68" s="190" t="s">
        <v>9</v>
      </c>
      <c r="AZ68" s="192">
        <v>1</v>
      </c>
      <c r="BA68" s="148">
        <v>6</v>
      </c>
      <c r="BB68" s="188">
        <v>7</v>
      </c>
      <c r="BC68" s="188"/>
      <c r="BD68" s="188"/>
      <c r="BE68" s="188"/>
      <c r="BF68" s="188"/>
      <c r="BG68" s="188"/>
      <c r="BH68" s="188" t="s">
        <v>255</v>
      </c>
      <c r="BI68" s="188"/>
      <c r="BJ68" s="190" t="s">
        <v>110</v>
      </c>
      <c r="BK68" s="40" t="s">
        <v>259</v>
      </c>
    </row>
    <row r="69" spans="1:64" s="40" customFormat="1" ht="18" customHeight="1" thickBot="1" x14ac:dyDescent="0.3">
      <c r="A69" s="58" t="s">
        <v>37</v>
      </c>
      <c r="B69" s="65"/>
      <c r="C69" s="66"/>
      <c r="D69" s="66"/>
      <c r="E69" s="61">
        <f>SUM(E65:E68)</f>
        <v>4</v>
      </c>
      <c r="F69" s="67"/>
      <c r="G69" s="61">
        <f>SUM(G65:G68)</f>
        <v>2</v>
      </c>
      <c r="H69" s="61">
        <f>SUM(H65:H68)</f>
        <v>2</v>
      </c>
      <c r="I69" s="68"/>
      <c r="J69" s="68">
        <f>SUM(J65:J68)</f>
        <v>1</v>
      </c>
      <c r="K69" s="61">
        <f>SUM(K65:K68)</f>
        <v>24</v>
      </c>
      <c r="L69" s="63"/>
      <c r="M69" s="68"/>
      <c r="N69" s="68"/>
      <c r="O69" s="68"/>
      <c r="P69" s="68"/>
      <c r="Q69" s="68"/>
      <c r="R69" s="68"/>
      <c r="S69" s="68"/>
      <c r="T69" s="70"/>
      <c r="U69" s="49"/>
      <c r="V69" s="1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Q69" s="15" t="s">
        <v>156</v>
      </c>
      <c r="AR69" s="41" t="s">
        <v>126</v>
      </c>
      <c r="AS69" s="42" t="s">
        <v>153</v>
      </c>
      <c r="AT69" s="42" t="s">
        <v>141</v>
      </c>
      <c r="AU69" s="43">
        <v>0</v>
      </c>
      <c r="AV69" s="44"/>
      <c r="AW69" s="42">
        <v>0</v>
      </c>
      <c r="AX69" s="42"/>
      <c r="AY69" s="43" t="s">
        <v>10</v>
      </c>
      <c r="AZ69" s="44">
        <v>1</v>
      </c>
      <c r="BA69" s="71">
        <v>14</v>
      </c>
      <c r="BB69" s="42">
        <v>7</v>
      </c>
      <c r="BC69" s="42"/>
      <c r="BD69" s="42"/>
      <c r="BE69" s="42"/>
      <c r="BF69" s="42"/>
      <c r="BG69" s="42"/>
      <c r="BH69" s="42"/>
      <c r="BI69" s="42" t="s">
        <v>251</v>
      </c>
      <c r="BJ69" s="43" t="s">
        <v>124</v>
      </c>
      <c r="BK69" s="49"/>
      <c r="BL69" s="49"/>
    </row>
    <row r="70" spans="1:64" s="49" customFormat="1" ht="18" customHeight="1" x14ac:dyDescent="0.25">
      <c r="A70" s="165"/>
      <c r="B70" s="166"/>
      <c r="C70" s="167"/>
      <c r="D70" s="167"/>
      <c r="E70" s="168"/>
      <c r="F70" s="169"/>
      <c r="G70" s="168"/>
      <c r="H70" s="168"/>
      <c r="I70" s="169"/>
      <c r="J70" s="169"/>
      <c r="K70" s="168"/>
      <c r="L70" s="170"/>
      <c r="M70" s="169"/>
      <c r="N70" s="169"/>
      <c r="O70" s="169"/>
      <c r="P70" s="169"/>
      <c r="Q70" s="169"/>
      <c r="R70" s="169"/>
      <c r="S70" s="169"/>
      <c r="V70" s="19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Q70" s="100" t="s">
        <v>221</v>
      </c>
      <c r="AR70" s="151" t="s">
        <v>223</v>
      </c>
      <c r="AS70" s="157" t="s">
        <v>222</v>
      </c>
      <c r="AT70" s="149" t="s">
        <v>224</v>
      </c>
      <c r="AU70" s="152">
        <v>2</v>
      </c>
      <c r="AV70" s="152" t="s">
        <v>8</v>
      </c>
      <c r="AW70" s="152">
        <v>0</v>
      </c>
      <c r="AX70" s="152"/>
      <c r="AY70" s="152"/>
      <c r="AZ70" s="152"/>
      <c r="BA70" s="148">
        <v>2</v>
      </c>
      <c r="BB70" s="152">
        <v>7</v>
      </c>
      <c r="BC70" s="152"/>
      <c r="BD70" s="152"/>
      <c r="BE70" s="152"/>
      <c r="BF70" s="152"/>
      <c r="BG70" s="152"/>
      <c r="BH70" s="152"/>
      <c r="BI70" s="152" t="s">
        <v>242</v>
      </c>
      <c r="BJ70" s="153" t="s">
        <v>110</v>
      </c>
    </row>
    <row r="71" spans="1:64" s="49" customFormat="1" ht="18" customHeight="1" x14ac:dyDescent="0.25">
      <c r="A71"/>
      <c r="B71"/>
      <c r="C7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/>
      <c r="S71"/>
      <c r="T71" s="193"/>
      <c r="U71"/>
      <c r="V71" s="19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Q71" s="151" t="s">
        <v>222</v>
      </c>
      <c r="AR71" s="151" t="s">
        <v>223</v>
      </c>
      <c r="AS71" s="152"/>
      <c r="AT71" s="112" t="s">
        <v>224</v>
      </c>
      <c r="AU71" s="152">
        <v>0</v>
      </c>
      <c r="AV71" s="152"/>
      <c r="AW71" s="152">
        <v>2</v>
      </c>
      <c r="AX71" s="152"/>
      <c r="AY71" s="152" t="s">
        <v>9</v>
      </c>
      <c r="AZ71" s="152">
        <v>1</v>
      </c>
      <c r="BA71" s="150">
        <v>3</v>
      </c>
      <c r="BB71" s="152">
        <v>7</v>
      </c>
      <c r="BC71" s="152"/>
      <c r="BD71" s="152"/>
      <c r="BE71" s="152"/>
      <c r="BF71" s="152"/>
      <c r="BG71" s="152"/>
      <c r="BH71" s="152"/>
      <c r="BI71" s="152" t="s">
        <v>257</v>
      </c>
      <c r="BJ71" s="153" t="s">
        <v>110</v>
      </c>
      <c r="BK71"/>
      <c r="BL71"/>
    </row>
    <row r="72" spans="1:64" ht="18" customHeight="1" x14ac:dyDescent="0.25">
      <c r="F72" s="17"/>
      <c r="AQ72" s="15" t="s">
        <v>154</v>
      </c>
      <c r="AR72" s="15" t="s">
        <v>138</v>
      </c>
      <c r="AS72" s="31"/>
      <c r="AT72" s="47" t="s">
        <v>141</v>
      </c>
      <c r="AU72" s="23">
        <v>0</v>
      </c>
      <c r="AV72" s="24"/>
      <c r="AW72" s="31">
        <v>0</v>
      </c>
      <c r="AX72" s="31"/>
      <c r="AY72" s="23"/>
      <c r="AZ72" s="25"/>
      <c r="BA72" s="16">
        <v>0</v>
      </c>
      <c r="BB72" s="31">
        <v>7</v>
      </c>
      <c r="BC72" s="25"/>
      <c r="BD72" s="25"/>
      <c r="BE72" s="25"/>
      <c r="BF72" s="25"/>
      <c r="BG72" s="25"/>
      <c r="BH72" s="31"/>
      <c r="BI72" s="25"/>
      <c r="BJ72" s="11" t="s">
        <v>157</v>
      </c>
    </row>
    <row r="73" spans="1:64" ht="18" customHeight="1" thickBot="1" x14ac:dyDescent="0.3">
      <c r="F73" s="17"/>
      <c r="AQ73" s="58" t="s">
        <v>37</v>
      </c>
      <c r="AR73" s="65"/>
      <c r="AS73" s="66"/>
      <c r="AT73" s="66"/>
      <c r="AU73" s="61">
        <f>SUM(AU68:AU72)</f>
        <v>4</v>
      </c>
      <c r="AV73" s="67"/>
      <c r="AW73" s="61">
        <f>SUM(AW68:AW72)</f>
        <v>4</v>
      </c>
      <c r="AX73" s="61">
        <f>SUM(AX68:AX72)</f>
        <v>0</v>
      </c>
      <c r="AY73" s="68"/>
      <c r="AZ73" s="61">
        <f>SUM(AZ68:AZ72)</f>
        <v>3</v>
      </c>
      <c r="BA73" s="61">
        <f>SUM(BA68:BA72)</f>
        <v>25</v>
      </c>
      <c r="BB73" s="63"/>
      <c r="BC73" s="68"/>
      <c r="BD73" s="68"/>
      <c r="BE73" s="68"/>
      <c r="BF73" s="68"/>
      <c r="BG73" s="68"/>
      <c r="BH73" s="68"/>
      <c r="BI73" s="68"/>
      <c r="BJ73" s="70"/>
    </row>
    <row r="74" spans="1:64" ht="18" customHeight="1" x14ac:dyDescent="0.25">
      <c r="F74" s="17"/>
      <c r="AQ74" s="165"/>
      <c r="AR74" s="166"/>
      <c r="AS74" s="167"/>
      <c r="AT74" s="167"/>
      <c r="AU74" s="168"/>
      <c r="AV74" s="169"/>
      <c r="AW74" s="168"/>
      <c r="AX74" s="168"/>
      <c r="AY74" s="169"/>
      <c r="AZ74" s="168"/>
      <c r="BA74" s="168"/>
      <c r="BB74" s="170"/>
      <c r="BC74" s="169"/>
      <c r="BD74" s="169"/>
      <c r="BE74" s="169"/>
      <c r="BF74" s="169"/>
      <c r="BG74" s="169"/>
      <c r="BH74" s="169"/>
      <c r="BI74" s="169"/>
      <c r="BJ74" s="49"/>
    </row>
    <row r="75" spans="1:64" ht="18" customHeight="1" x14ac:dyDescent="0.25">
      <c r="A75" t="s">
        <v>18</v>
      </c>
      <c r="B75" t="s">
        <v>127</v>
      </c>
      <c r="F75" s="17"/>
      <c r="V75" t="s">
        <v>18</v>
      </c>
      <c r="W75" t="s">
        <v>127</v>
      </c>
      <c r="Y75" s="17"/>
      <c r="AQ75" t="s">
        <v>18</v>
      </c>
      <c r="AR75" t="s">
        <v>127</v>
      </c>
      <c r="AT75" s="17"/>
    </row>
    <row r="76" spans="1:64" ht="12.75" customHeight="1" x14ac:dyDescent="0.25">
      <c r="B76" t="s">
        <v>128</v>
      </c>
      <c r="F76" s="17"/>
      <c r="V76"/>
      <c r="W76" t="s">
        <v>128</v>
      </c>
      <c r="Y76" s="17"/>
      <c r="AR76" t="s">
        <v>128</v>
      </c>
      <c r="AT76" s="17"/>
    </row>
    <row r="77" spans="1:64" ht="12.75" customHeight="1" x14ac:dyDescent="0.25">
      <c r="B77" t="s">
        <v>129</v>
      </c>
      <c r="F77" s="17"/>
      <c r="V77"/>
      <c r="W77" t="s">
        <v>129</v>
      </c>
      <c r="Y77" s="17"/>
      <c r="AR77" t="s">
        <v>129</v>
      </c>
      <c r="AT77" s="17"/>
    </row>
    <row r="78" spans="1:64" ht="12.75" customHeight="1" x14ac:dyDescent="0.25">
      <c r="F78" s="17"/>
      <c r="V78"/>
      <c r="Y78" s="17"/>
      <c r="AT78" s="17"/>
    </row>
    <row r="79" spans="1:64" ht="12.75" customHeight="1" x14ac:dyDescent="0.25">
      <c r="A79" t="s">
        <v>6</v>
      </c>
      <c r="B79" t="s">
        <v>260</v>
      </c>
      <c r="C79" t="s">
        <v>261</v>
      </c>
      <c r="D79" s="17">
        <f>K9+K10+K12+K13+K18+K21+K23+K28+K29+K33+K44</f>
        <v>43</v>
      </c>
      <c r="V79" t="s">
        <v>6</v>
      </c>
      <c r="W79" t="s">
        <v>260</v>
      </c>
      <c r="X79" t="s">
        <v>261</v>
      </c>
      <c r="Y79" s="17">
        <f>K9+K10+K12+K13+K18+K21+K23+K28+K29+K33+AF44</f>
        <v>43</v>
      </c>
      <c r="AQ79" t="s">
        <v>6</v>
      </c>
      <c r="AR79" t="s">
        <v>260</v>
      </c>
      <c r="AS79" t="s">
        <v>261</v>
      </c>
      <c r="AT79" s="17">
        <f>K9+K10+K12+K13+K18+K21+K23+K28+K29+K33+BA44</f>
        <v>43</v>
      </c>
      <c r="AU79" s="17"/>
      <c r="AV79" s="18"/>
      <c r="AW79" s="17"/>
    </row>
    <row r="80" spans="1:64" ht="12.75" customHeight="1" x14ac:dyDescent="0.25">
      <c r="B80" t="s">
        <v>262</v>
      </c>
      <c r="C80" t="s">
        <v>263</v>
      </c>
      <c r="D80" s="17">
        <f>K4+K5+K8+K16+K17+K22+K27+K30+K34+K36+K38+K39+K40+K41+K42+K43+K47+K51+K56+K57</f>
        <v>83</v>
      </c>
      <c r="V80"/>
      <c r="W80" t="s">
        <v>262</v>
      </c>
      <c r="X80" t="s">
        <v>263</v>
      </c>
      <c r="Y80" s="17">
        <f>K4+K5+K8+K16+K17+K22+K27+K30+K34+K36+AF38+AF39+AF40+AF41+AF42+AF43+AF47+AF55</f>
        <v>73</v>
      </c>
      <c r="AR80" t="s">
        <v>262</v>
      </c>
      <c r="AS80" t="s">
        <v>263</v>
      </c>
      <c r="AT80" s="17">
        <f>K4+K5+K8+K16+K17+K22+K27+K30+K34+K36+BA38+BA39+BA40+BA41+BA42+BA47+BA52+BA56</f>
        <v>73</v>
      </c>
      <c r="AU80" s="17"/>
      <c r="AV80" s="18"/>
      <c r="AW80" s="17"/>
    </row>
    <row r="81" spans="2:49" ht="12.75" customHeight="1" x14ac:dyDescent="0.25">
      <c r="B81" t="s">
        <v>264</v>
      </c>
      <c r="C81" t="s">
        <v>265</v>
      </c>
      <c r="D81" s="17">
        <f>K46+K48+K49+K50+K52+K55+K58+K65+K66</f>
        <v>41</v>
      </c>
      <c r="V81"/>
      <c r="W81" t="s">
        <v>264</v>
      </c>
      <c r="X81" t="s">
        <v>265</v>
      </c>
      <c r="Y81" s="17">
        <f>AF46+AF48+AF49+AF50+AF51+AF54+AF56+AF57+AF64+AF65</f>
        <v>51</v>
      </c>
      <c r="AR81" t="s">
        <v>264</v>
      </c>
      <c r="AS81" t="s">
        <v>265</v>
      </c>
      <c r="AT81" s="17">
        <f>BA46+BA48+BA49+BA50+BA51+BA55+BA57+BA58+BA59+BA60+BA61+BA68+BA70+BA72</f>
        <v>48</v>
      </c>
      <c r="AU81" s="17"/>
      <c r="AV81" s="18"/>
      <c r="AW81" s="17"/>
    </row>
    <row r="82" spans="2:49" ht="12.75" customHeight="1" x14ac:dyDescent="0.25">
      <c r="B82" t="s">
        <v>124</v>
      </c>
      <c r="C82" s="19">
        <v>15</v>
      </c>
      <c r="D82" s="17">
        <f>K61+K68</f>
        <v>1</v>
      </c>
      <c r="V82"/>
      <c r="W82" t="s">
        <v>124</v>
      </c>
      <c r="X82" s="19">
        <v>15</v>
      </c>
      <c r="Y82" s="17">
        <f>AF60+AF67</f>
        <v>1</v>
      </c>
      <c r="AR82" t="s">
        <v>124</v>
      </c>
      <c r="AS82" s="19">
        <v>15</v>
      </c>
      <c r="AT82" s="17">
        <f>BA64+BA69</f>
        <v>15</v>
      </c>
      <c r="AU82" s="17"/>
      <c r="AV82" s="18"/>
      <c r="AW82" s="17"/>
    </row>
    <row r="83" spans="2:49" ht="12.75" customHeight="1" x14ac:dyDescent="0.25">
      <c r="B83" t="s">
        <v>266</v>
      </c>
      <c r="C83" t="s">
        <v>267</v>
      </c>
      <c r="D83" s="17">
        <f>K3+K11+K35+K53+K59+K60+K31</f>
        <v>17</v>
      </c>
      <c r="E83" s="19" t="s">
        <v>268</v>
      </c>
      <c r="V83"/>
      <c r="W83" t="s">
        <v>266</v>
      </c>
      <c r="X83" t="s">
        <v>267</v>
      </c>
      <c r="Y83" s="17">
        <f>K3+K11+K35+AF52+AF58+AF59+K31</f>
        <v>17</v>
      </c>
      <c r="Z83" s="19" t="s">
        <v>268</v>
      </c>
      <c r="AR83" t="s">
        <v>266</v>
      </c>
      <c r="AS83" t="s">
        <v>267</v>
      </c>
      <c r="AT83" s="17">
        <f>K3+K11+K35+BA53+BA62+BA63+K31</f>
        <v>17</v>
      </c>
      <c r="AU83" s="19" t="s">
        <v>268</v>
      </c>
      <c r="AV83" s="18"/>
      <c r="AW83" s="17"/>
    </row>
    <row r="84" spans="2:49" ht="12.75" customHeight="1" x14ac:dyDescent="0.25">
      <c r="B84" t="s">
        <v>269</v>
      </c>
      <c r="C84" s="19">
        <v>10</v>
      </c>
      <c r="D84" s="17">
        <f>K14+K24+K25+K62+K63</f>
        <v>11</v>
      </c>
      <c r="V84"/>
      <c r="W84" t="s">
        <v>269</v>
      </c>
      <c r="X84" s="19">
        <v>10</v>
      </c>
      <c r="Y84" s="17">
        <f>K14+K24+K25+AF61+AF62</f>
        <v>11</v>
      </c>
      <c r="AR84" t="s">
        <v>269</v>
      </c>
      <c r="AS84" s="19">
        <v>10</v>
      </c>
      <c r="AT84" s="17">
        <f>K14+K24+K25+BA65+BA66</f>
        <v>11</v>
      </c>
      <c r="AU84" s="17"/>
      <c r="AV84" s="18"/>
      <c r="AW84" s="17"/>
    </row>
    <row r="85" spans="2:49" ht="12.75" customHeight="1" x14ac:dyDescent="0.25">
      <c r="D85" s="17">
        <f>SUM(D79:D84)</f>
        <v>196</v>
      </c>
      <c r="V85"/>
      <c r="Y85" s="17">
        <f>SUM(Y79:Y84)</f>
        <v>196</v>
      </c>
      <c r="AT85" s="17">
        <f>SUM(AT79:AT84)</f>
        <v>207</v>
      </c>
      <c r="AU85" s="17"/>
      <c r="AV85" s="18"/>
      <c r="AW85" s="17"/>
    </row>
    <row r="86" spans="2:49" ht="12.75" customHeight="1" x14ac:dyDescent="0.25"/>
    <row r="87" spans="2:49" ht="12.75" customHeight="1" x14ac:dyDescent="0.25">
      <c r="F87" s="17"/>
    </row>
    <row r="88" spans="2:49" ht="12.75" customHeight="1" x14ac:dyDescent="0.25">
      <c r="F88" s="17"/>
    </row>
    <row r="89" spans="2:49" ht="12.75" customHeight="1" x14ac:dyDescent="0.25">
      <c r="F89" s="17"/>
    </row>
    <row r="90" spans="2:49" ht="12.75" customHeight="1" x14ac:dyDescent="0.25">
      <c r="F90" s="17"/>
    </row>
    <row r="91" spans="2:49" ht="12.75" customHeight="1" x14ac:dyDescent="0.25">
      <c r="F91" s="17"/>
    </row>
    <row r="92" spans="2:49" ht="12.75" customHeight="1" x14ac:dyDescent="0.25">
      <c r="F92" s="17"/>
    </row>
    <row r="93" spans="2:49" ht="12.75" customHeight="1" x14ac:dyDescent="0.25">
      <c r="F93" s="17"/>
    </row>
    <row r="94" spans="2:49" ht="12.75" customHeight="1" x14ac:dyDescent="0.25">
      <c r="F94" s="17"/>
    </row>
    <row r="95" spans="2:49" ht="12.75" customHeight="1" x14ac:dyDescent="0.25">
      <c r="F95" s="17"/>
    </row>
    <row r="96" spans="2:49" ht="12.75" customHeight="1" x14ac:dyDescent="0.25">
      <c r="F96" s="17"/>
    </row>
    <row r="97" spans="6:6" ht="12.75" customHeight="1" x14ac:dyDescent="0.25">
      <c r="F97" s="17"/>
    </row>
    <row r="98" spans="6:6" ht="12.75" customHeight="1" x14ac:dyDescent="0.25">
      <c r="F98" s="17"/>
    </row>
    <row r="99" spans="6:6" ht="12.75" customHeight="1" x14ac:dyDescent="0.25">
      <c r="F99" s="17"/>
    </row>
    <row r="100" spans="6:6" ht="12.75" customHeight="1" x14ac:dyDescent="0.25">
      <c r="F100" s="17"/>
    </row>
    <row r="101" spans="6:6" ht="12.75" customHeight="1" x14ac:dyDescent="0.25">
      <c r="F101" s="17"/>
    </row>
    <row r="102" spans="6:6" ht="12.75" customHeight="1" x14ac:dyDescent="0.25">
      <c r="F102" s="17"/>
    </row>
    <row r="103" spans="6:6" ht="12.75" customHeight="1" x14ac:dyDescent="0.25">
      <c r="F103" s="17"/>
    </row>
    <row r="104" spans="6:6" ht="12.75" customHeight="1" x14ac:dyDescent="0.25">
      <c r="F104" s="17"/>
    </row>
    <row r="105" spans="6:6" ht="12.75" customHeight="1" x14ac:dyDescent="0.25">
      <c r="F105" s="17"/>
    </row>
    <row r="106" spans="6:6" ht="12.75" customHeight="1" x14ac:dyDescent="0.25">
      <c r="F106" s="17"/>
    </row>
    <row r="107" spans="6:6" ht="12.75" customHeight="1" x14ac:dyDescent="0.25">
      <c r="F107" s="17"/>
    </row>
    <row r="108" spans="6:6" ht="12.75" customHeight="1" x14ac:dyDescent="0.25">
      <c r="F108" s="17"/>
    </row>
    <row r="109" spans="6:6" ht="12.75" customHeight="1" x14ac:dyDescent="0.25">
      <c r="F109" s="17"/>
    </row>
    <row r="110" spans="6:6" ht="12.75" customHeight="1" x14ac:dyDescent="0.25">
      <c r="F110" s="17"/>
    </row>
    <row r="111" spans="6:6" ht="12.75" customHeight="1" x14ac:dyDescent="0.25">
      <c r="F111" s="17"/>
    </row>
    <row r="112" spans="6:6" ht="12.75" customHeight="1" x14ac:dyDescent="0.25">
      <c r="F112" s="17"/>
    </row>
    <row r="113" spans="6:6" ht="12.75" customHeight="1" x14ac:dyDescent="0.25">
      <c r="F113" s="17"/>
    </row>
    <row r="114" spans="6:6" ht="12.75" customHeight="1" x14ac:dyDescent="0.25">
      <c r="F114" s="17"/>
    </row>
    <row r="115" spans="6:6" ht="12.75" customHeight="1" x14ac:dyDescent="0.25">
      <c r="F115" s="17"/>
    </row>
    <row r="116" spans="6:6" ht="12.75" customHeight="1" x14ac:dyDescent="0.25">
      <c r="F116" s="17"/>
    </row>
    <row r="117" spans="6:6" ht="12.75" customHeight="1" x14ac:dyDescent="0.25">
      <c r="F117" s="17"/>
    </row>
    <row r="118" spans="6:6" ht="12.75" customHeight="1" x14ac:dyDescent="0.25">
      <c r="F118" s="17"/>
    </row>
    <row r="119" spans="6:6" ht="12.75" customHeight="1" x14ac:dyDescent="0.25">
      <c r="F119" s="17"/>
    </row>
    <row r="120" spans="6:6" ht="12.75" customHeight="1" x14ac:dyDescent="0.25">
      <c r="F120" s="17"/>
    </row>
    <row r="121" spans="6:6" ht="12.75" customHeight="1" x14ac:dyDescent="0.25">
      <c r="F121" s="17"/>
    </row>
    <row r="122" spans="6:6" ht="12.75" customHeight="1" x14ac:dyDescent="0.25">
      <c r="F122" s="17"/>
    </row>
    <row r="123" spans="6:6" ht="12.75" customHeight="1" x14ac:dyDescent="0.25">
      <c r="F123" s="17"/>
    </row>
    <row r="124" spans="6:6" ht="12.75" customHeight="1" x14ac:dyDescent="0.25">
      <c r="F124" s="17"/>
    </row>
    <row r="125" spans="6:6" ht="12.75" customHeight="1" x14ac:dyDescent="0.25">
      <c r="F125" s="17"/>
    </row>
    <row r="126" spans="6:6" ht="12.75" customHeight="1" x14ac:dyDescent="0.25">
      <c r="F126" s="17"/>
    </row>
    <row r="127" spans="6:6" ht="12.75" customHeight="1" x14ac:dyDescent="0.25">
      <c r="F127" s="17"/>
    </row>
    <row r="128" spans="6:6" ht="12.75" customHeight="1" x14ac:dyDescent="0.25">
      <c r="F128" s="17"/>
    </row>
    <row r="129" spans="6:6" ht="12.75" customHeight="1" x14ac:dyDescent="0.25">
      <c r="F129" s="17"/>
    </row>
    <row r="130" spans="6:6" ht="12.75" customHeight="1" x14ac:dyDescent="0.25">
      <c r="F130" s="17"/>
    </row>
    <row r="131" spans="6:6" ht="12.75" customHeight="1" x14ac:dyDescent="0.25">
      <c r="F131" s="17"/>
    </row>
    <row r="132" spans="6:6" ht="12.75" customHeight="1" x14ac:dyDescent="0.25">
      <c r="F132" s="17"/>
    </row>
    <row r="133" spans="6:6" ht="12.75" customHeight="1" x14ac:dyDescent="0.25">
      <c r="F133" s="17"/>
    </row>
    <row r="134" spans="6:6" ht="12.75" customHeight="1" x14ac:dyDescent="0.25">
      <c r="F134" s="17"/>
    </row>
    <row r="135" spans="6:6" ht="12.75" customHeight="1" x14ac:dyDescent="0.25">
      <c r="F135" s="17"/>
    </row>
    <row r="136" spans="6:6" ht="12.75" customHeight="1" x14ac:dyDescent="0.25">
      <c r="F136" s="17"/>
    </row>
    <row r="137" spans="6:6" ht="12.75" customHeight="1" x14ac:dyDescent="0.25">
      <c r="F137" s="17"/>
    </row>
    <row r="138" spans="6:6" ht="12.75" customHeight="1" x14ac:dyDescent="0.25">
      <c r="F138" s="17"/>
    </row>
    <row r="139" spans="6:6" ht="12.75" customHeight="1" x14ac:dyDescent="0.25">
      <c r="F139" s="17"/>
    </row>
    <row r="140" spans="6:6" ht="12.75" customHeight="1" x14ac:dyDescent="0.25">
      <c r="F140" s="17"/>
    </row>
    <row r="141" spans="6:6" ht="12.75" customHeight="1" x14ac:dyDescent="0.25">
      <c r="F141" s="17"/>
    </row>
    <row r="142" spans="6:6" ht="12.75" customHeight="1" x14ac:dyDescent="0.25">
      <c r="F142" s="17"/>
    </row>
    <row r="143" spans="6:6" ht="12.75" customHeight="1" x14ac:dyDescent="0.25">
      <c r="F143" s="17"/>
    </row>
    <row r="144" spans="6:6" ht="12.75" customHeight="1" x14ac:dyDescent="0.25">
      <c r="F144" s="17"/>
    </row>
    <row r="145" spans="6:6" ht="12.75" customHeight="1" x14ac:dyDescent="0.25">
      <c r="F145" s="17"/>
    </row>
    <row r="146" spans="6:6" ht="12.75" customHeight="1" x14ac:dyDescent="0.25">
      <c r="F146" s="17"/>
    </row>
    <row r="147" spans="6:6" ht="12.75" customHeight="1" x14ac:dyDescent="0.25">
      <c r="F147" s="17"/>
    </row>
    <row r="148" spans="6:6" ht="12.75" customHeight="1" x14ac:dyDescent="0.25">
      <c r="F148" s="17"/>
    </row>
    <row r="149" spans="6:6" ht="12.75" customHeight="1" x14ac:dyDescent="0.25">
      <c r="F149" s="17"/>
    </row>
    <row r="150" spans="6:6" ht="12.75" customHeight="1" x14ac:dyDescent="0.25">
      <c r="F150" s="17"/>
    </row>
    <row r="151" spans="6:6" ht="12.75" customHeight="1" x14ac:dyDescent="0.25">
      <c r="F151" s="17"/>
    </row>
    <row r="152" spans="6:6" ht="12.75" customHeight="1" x14ac:dyDescent="0.25">
      <c r="F152" s="17"/>
    </row>
    <row r="153" spans="6:6" ht="12.75" customHeight="1" x14ac:dyDescent="0.25">
      <c r="F153" s="17"/>
    </row>
    <row r="154" spans="6:6" ht="12.75" customHeight="1" x14ac:dyDescent="0.25">
      <c r="F154" s="17"/>
    </row>
    <row r="155" spans="6:6" ht="12.75" customHeight="1" x14ac:dyDescent="0.25">
      <c r="F155" s="17"/>
    </row>
    <row r="156" spans="6:6" ht="12.75" customHeight="1" x14ac:dyDescent="0.25">
      <c r="F156" s="17"/>
    </row>
    <row r="157" spans="6:6" ht="12.75" customHeight="1" x14ac:dyDescent="0.25">
      <c r="F157" s="17"/>
    </row>
    <row r="158" spans="6:6" ht="12.75" customHeight="1" x14ac:dyDescent="0.25">
      <c r="F158" s="17"/>
    </row>
    <row r="159" spans="6:6" ht="12.75" customHeight="1" x14ac:dyDescent="0.25">
      <c r="F159" s="17"/>
    </row>
    <row r="160" spans="6:6" ht="12.75" customHeight="1" x14ac:dyDescent="0.25">
      <c r="F160" s="17"/>
    </row>
    <row r="161" spans="6:6" ht="12.75" customHeight="1" x14ac:dyDescent="0.25">
      <c r="F161" s="17"/>
    </row>
    <row r="162" spans="6:6" ht="12.75" customHeight="1" x14ac:dyDescent="0.25">
      <c r="F162" s="17"/>
    </row>
    <row r="163" spans="6:6" ht="12.75" customHeight="1" x14ac:dyDescent="0.25">
      <c r="F163" s="17"/>
    </row>
    <row r="164" spans="6:6" ht="12.75" customHeight="1" x14ac:dyDescent="0.25">
      <c r="F164" s="17"/>
    </row>
    <row r="165" spans="6:6" ht="12.75" customHeight="1" x14ac:dyDescent="0.25">
      <c r="F165" s="17"/>
    </row>
    <row r="166" spans="6:6" ht="12.75" customHeight="1" x14ac:dyDescent="0.25">
      <c r="F166" s="17"/>
    </row>
    <row r="167" spans="6:6" ht="12.75" customHeight="1" x14ac:dyDescent="0.25">
      <c r="F167" s="17"/>
    </row>
    <row r="168" spans="6:6" ht="12.75" customHeight="1" x14ac:dyDescent="0.25">
      <c r="F168" s="17"/>
    </row>
    <row r="169" spans="6:6" ht="12.75" customHeight="1" x14ac:dyDescent="0.25">
      <c r="F169" s="17"/>
    </row>
    <row r="170" spans="6:6" ht="12.75" customHeight="1" x14ac:dyDescent="0.25">
      <c r="F170" s="17"/>
    </row>
    <row r="171" spans="6:6" ht="12.75" customHeight="1" x14ac:dyDescent="0.25">
      <c r="F171" s="17"/>
    </row>
    <row r="172" spans="6:6" ht="12.75" customHeight="1" x14ac:dyDescent="0.25">
      <c r="F172" s="17"/>
    </row>
    <row r="173" spans="6:6" ht="12.75" customHeight="1" x14ac:dyDescent="0.25">
      <c r="F173" s="17"/>
    </row>
    <row r="174" spans="6:6" ht="12.75" customHeight="1" x14ac:dyDescent="0.25">
      <c r="F174" s="17"/>
    </row>
    <row r="175" spans="6:6" ht="12.75" customHeight="1" x14ac:dyDescent="0.25">
      <c r="F175" s="17"/>
    </row>
    <row r="176" spans="6:6" ht="12.75" customHeight="1" x14ac:dyDescent="0.25">
      <c r="F176" s="17"/>
    </row>
    <row r="177" spans="6:6" ht="12.75" customHeight="1" x14ac:dyDescent="0.25">
      <c r="F177" s="17"/>
    </row>
    <row r="178" spans="6:6" ht="12.75" customHeight="1" x14ac:dyDescent="0.25">
      <c r="F178" s="17"/>
    </row>
    <row r="179" spans="6:6" ht="12.75" customHeight="1" x14ac:dyDescent="0.25">
      <c r="F179" s="17"/>
    </row>
    <row r="180" spans="6:6" ht="12.75" customHeight="1" x14ac:dyDescent="0.25">
      <c r="F180" s="17"/>
    </row>
    <row r="181" spans="6:6" ht="12.75" customHeight="1" x14ac:dyDescent="0.25">
      <c r="F181" s="17"/>
    </row>
    <row r="182" spans="6:6" ht="12.75" customHeight="1" x14ac:dyDescent="0.25">
      <c r="F182" s="17"/>
    </row>
    <row r="183" spans="6:6" ht="12.75" customHeight="1" x14ac:dyDescent="0.25">
      <c r="F183" s="17"/>
    </row>
    <row r="184" spans="6:6" ht="12.75" customHeight="1" x14ac:dyDescent="0.25">
      <c r="F184" s="17"/>
    </row>
    <row r="185" spans="6:6" ht="12.75" customHeight="1" x14ac:dyDescent="0.25">
      <c r="F185" s="17"/>
    </row>
    <row r="186" spans="6:6" ht="12.75" customHeight="1" x14ac:dyDescent="0.25">
      <c r="F186" s="17"/>
    </row>
    <row r="187" spans="6:6" ht="12.75" customHeight="1" x14ac:dyDescent="0.25">
      <c r="F187" s="17"/>
    </row>
    <row r="188" spans="6:6" ht="12.75" customHeight="1" x14ac:dyDescent="0.25">
      <c r="F188" s="17"/>
    </row>
    <row r="189" spans="6:6" ht="12.75" customHeight="1" x14ac:dyDescent="0.25">
      <c r="F189" s="17"/>
    </row>
    <row r="190" spans="6:6" ht="12.75" customHeight="1" x14ac:dyDescent="0.25">
      <c r="F190" s="17"/>
    </row>
    <row r="191" spans="6:6" ht="12.75" customHeight="1" x14ac:dyDescent="0.25">
      <c r="F191" s="17"/>
    </row>
    <row r="192" spans="6:6" ht="12.75" customHeight="1" x14ac:dyDescent="0.25">
      <c r="F192" s="17"/>
    </row>
    <row r="193" spans="6:6" ht="12.75" customHeight="1" x14ac:dyDescent="0.25">
      <c r="F193" s="17"/>
    </row>
    <row r="194" spans="6:6" ht="12.75" customHeight="1" x14ac:dyDescent="0.25">
      <c r="F194" s="17"/>
    </row>
    <row r="195" spans="6:6" ht="12.75" customHeight="1" x14ac:dyDescent="0.25">
      <c r="F195" s="17"/>
    </row>
    <row r="196" spans="6:6" ht="12.75" customHeight="1" x14ac:dyDescent="0.25">
      <c r="F196" s="17"/>
    </row>
    <row r="197" spans="6:6" ht="12.75" customHeight="1" x14ac:dyDescent="0.25">
      <c r="F197" s="17"/>
    </row>
    <row r="198" spans="6:6" ht="12.75" customHeight="1" x14ac:dyDescent="0.25">
      <c r="F198" s="17"/>
    </row>
    <row r="199" spans="6:6" ht="12.75" customHeight="1" x14ac:dyDescent="0.25">
      <c r="F199" s="17"/>
    </row>
    <row r="200" spans="6:6" ht="12.75" customHeight="1" x14ac:dyDescent="0.25">
      <c r="F200" s="17"/>
    </row>
    <row r="201" spans="6:6" ht="12.75" customHeight="1" x14ac:dyDescent="0.25">
      <c r="F201" s="17"/>
    </row>
    <row r="202" spans="6:6" ht="12.75" customHeight="1" x14ac:dyDescent="0.25">
      <c r="F202" s="17"/>
    </row>
    <row r="203" spans="6:6" ht="12.75" customHeight="1" x14ac:dyDescent="0.25">
      <c r="F203" s="17"/>
    </row>
    <row r="204" spans="6:6" ht="12.75" customHeight="1" x14ac:dyDescent="0.25">
      <c r="F204" s="17"/>
    </row>
    <row r="205" spans="6:6" ht="12.75" customHeight="1" x14ac:dyDescent="0.25">
      <c r="F205" s="17"/>
    </row>
    <row r="206" spans="6:6" ht="12.75" customHeight="1" x14ac:dyDescent="0.25">
      <c r="F206" s="17"/>
    </row>
    <row r="207" spans="6:6" ht="12.75" customHeight="1" x14ac:dyDescent="0.25">
      <c r="F207" s="17"/>
    </row>
    <row r="208" spans="6:6" ht="12.75" customHeight="1" x14ac:dyDescent="0.25">
      <c r="F208" s="17"/>
    </row>
    <row r="209" spans="6:6" ht="12.75" customHeight="1" x14ac:dyDescent="0.25">
      <c r="F209" s="17"/>
    </row>
    <row r="210" spans="6:6" ht="12.75" customHeight="1" x14ac:dyDescent="0.25">
      <c r="F210" s="17"/>
    </row>
    <row r="211" spans="6:6" ht="12.75" customHeight="1" x14ac:dyDescent="0.25">
      <c r="F211" s="17"/>
    </row>
    <row r="212" spans="6:6" ht="12.75" customHeight="1" x14ac:dyDescent="0.25">
      <c r="F212" s="17"/>
    </row>
    <row r="213" spans="6:6" ht="12.75" customHeight="1" x14ac:dyDescent="0.25">
      <c r="F213" s="17"/>
    </row>
    <row r="214" spans="6:6" ht="12.75" customHeight="1" x14ac:dyDescent="0.25">
      <c r="F214" s="17"/>
    </row>
    <row r="215" spans="6:6" ht="12.75" customHeight="1" x14ac:dyDescent="0.25">
      <c r="F215" s="17"/>
    </row>
    <row r="216" spans="6:6" ht="12.75" customHeight="1" x14ac:dyDescent="0.25">
      <c r="F216" s="17"/>
    </row>
    <row r="217" spans="6:6" ht="12.75" customHeight="1" x14ac:dyDescent="0.25">
      <c r="F217" s="17"/>
    </row>
    <row r="218" spans="6:6" ht="12.75" customHeight="1" x14ac:dyDescent="0.25">
      <c r="F218" s="17"/>
    </row>
    <row r="219" spans="6:6" ht="12.75" customHeight="1" x14ac:dyDescent="0.25">
      <c r="F219" s="17"/>
    </row>
    <row r="220" spans="6:6" ht="12.75" customHeight="1" x14ac:dyDescent="0.25">
      <c r="F220" s="17"/>
    </row>
    <row r="221" spans="6:6" ht="12.75" customHeight="1" x14ac:dyDescent="0.25">
      <c r="F221" s="17"/>
    </row>
    <row r="222" spans="6:6" ht="12.75" customHeight="1" x14ac:dyDescent="0.25">
      <c r="F222" s="17"/>
    </row>
    <row r="223" spans="6:6" ht="12.75" customHeight="1" x14ac:dyDescent="0.25">
      <c r="F223" s="17"/>
    </row>
    <row r="224" spans="6:6" ht="12.75" customHeight="1" x14ac:dyDescent="0.25">
      <c r="F224" s="17"/>
    </row>
    <row r="225" spans="6:6" ht="12.75" customHeight="1" x14ac:dyDescent="0.25">
      <c r="F225" s="17"/>
    </row>
    <row r="226" spans="6:6" ht="12.75" customHeight="1" x14ac:dyDescent="0.25">
      <c r="F226" s="17"/>
    </row>
    <row r="227" spans="6:6" ht="12.75" customHeight="1" x14ac:dyDescent="0.25">
      <c r="F227" s="17"/>
    </row>
    <row r="228" spans="6:6" ht="12.75" customHeight="1" x14ac:dyDescent="0.25">
      <c r="F228" s="17"/>
    </row>
    <row r="229" spans="6:6" ht="12.75" customHeight="1" x14ac:dyDescent="0.25">
      <c r="F229" s="17"/>
    </row>
    <row r="230" spans="6:6" ht="12.75" customHeight="1" x14ac:dyDescent="0.25">
      <c r="F230" s="17"/>
    </row>
    <row r="231" spans="6:6" ht="12.75" customHeight="1" x14ac:dyDescent="0.25">
      <c r="F231" s="17"/>
    </row>
    <row r="232" spans="6:6" ht="12.75" customHeight="1" x14ac:dyDescent="0.25">
      <c r="F232" s="17"/>
    </row>
    <row r="233" spans="6:6" ht="12.75" customHeight="1" x14ac:dyDescent="0.25">
      <c r="F233" s="17"/>
    </row>
    <row r="234" spans="6:6" ht="12.75" customHeight="1" x14ac:dyDescent="0.25">
      <c r="F234" s="17"/>
    </row>
    <row r="235" spans="6:6" ht="12.75" customHeight="1" x14ac:dyDescent="0.25">
      <c r="F235" s="17"/>
    </row>
    <row r="236" spans="6:6" ht="12.75" customHeight="1" x14ac:dyDescent="0.25">
      <c r="F236" s="17"/>
    </row>
    <row r="237" spans="6:6" ht="12.75" customHeight="1" x14ac:dyDescent="0.25">
      <c r="F237" s="17"/>
    </row>
    <row r="238" spans="6:6" ht="12.75" customHeight="1" x14ac:dyDescent="0.25">
      <c r="F238" s="17"/>
    </row>
    <row r="239" spans="6:6" ht="12.75" customHeight="1" x14ac:dyDescent="0.25">
      <c r="F239" s="17"/>
    </row>
    <row r="240" spans="6:6" ht="12.75" customHeight="1" x14ac:dyDescent="0.25">
      <c r="F240" s="17"/>
    </row>
    <row r="241" spans="6:6" ht="12.75" customHeight="1" x14ac:dyDescent="0.25">
      <c r="F241" s="17"/>
    </row>
    <row r="242" spans="6:6" ht="12.75" customHeight="1" x14ac:dyDescent="0.25">
      <c r="F242" s="17"/>
    </row>
    <row r="243" spans="6:6" ht="12.75" customHeight="1" x14ac:dyDescent="0.25">
      <c r="F243" s="17"/>
    </row>
    <row r="244" spans="6:6" ht="12.75" customHeight="1" x14ac:dyDescent="0.25">
      <c r="F244" s="17"/>
    </row>
    <row r="245" spans="6:6" ht="12.75" customHeight="1" x14ac:dyDescent="0.25">
      <c r="F245" s="17"/>
    </row>
    <row r="246" spans="6:6" ht="12.75" customHeight="1" x14ac:dyDescent="0.25">
      <c r="F246" s="17"/>
    </row>
    <row r="247" spans="6:6" ht="12.75" customHeight="1" x14ac:dyDescent="0.25">
      <c r="F247" s="17"/>
    </row>
    <row r="248" spans="6:6" ht="12.75" customHeight="1" x14ac:dyDescent="0.25">
      <c r="F248" s="17"/>
    </row>
    <row r="249" spans="6:6" ht="12.75" customHeight="1" x14ac:dyDescent="0.25">
      <c r="F249" s="17"/>
    </row>
    <row r="250" spans="6:6" ht="12.75" customHeight="1" x14ac:dyDescent="0.25">
      <c r="F250" s="17"/>
    </row>
    <row r="251" spans="6:6" ht="12.75" customHeight="1" x14ac:dyDescent="0.25">
      <c r="F251" s="17"/>
    </row>
    <row r="252" spans="6:6" ht="12.75" customHeight="1" x14ac:dyDescent="0.25">
      <c r="F252" s="17"/>
    </row>
    <row r="253" spans="6:6" ht="12.75" customHeight="1" x14ac:dyDescent="0.25">
      <c r="F253" s="17"/>
    </row>
    <row r="254" spans="6:6" ht="12.75" customHeight="1" x14ac:dyDescent="0.25">
      <c r="F254" s="17"/>
    </row>
    <row r="255" spans="6:6" ht="12.75" customHeight="1" x14ac:dyDescent="0.25">
      <c r="F255" s="17"/>
    </row>
    <row r="256" spans="6:6" ht="12.75" customHeight="1" x14ac:dyDescent="0.25">
      <c r="F256" s="17"/>
    </row>
    <row r="257" spans="6:6" ht="12.75" customHeight="1" x14ac:dyDescent="0.25">
      <c r="F257" s="17"/>
    </row>
    <row r="258" spans="6:6" ht="12.75" customHeight="1" x14ac:dyDescent="0.25">
      <c r="F258" s="17"/>
    </row>
    <row r="259" spans="6:6" ht="12.75" customHeight="1" x14ac:dyDescent="0.25">
      <c r="F259" s="17"/>
    </row>
    <row r="260" spans="6:6" ht="12.75" customHeight="1" x14ac:dyDescent="0.25">
      <c r="F260" s="17"/>
    </row>
    <row r="261" spans="6:6" ht="12.75" customHeight="1" x14ac:dyDescent="0.25">
      <c r="F261" s="17"/>
    </row>
    <row r="262" spans="6:6" ht="12.75" customHeight="1" x14ac:dyDescent="0.25">
      <c r="F262" s="17"/>
    </row>
    <row r="263" spans="6:6" ht="12.75" customHeight="1" x14ac:dyDescent="0.25">
      <c r="F263" s="17"/>
    </row>
    <row r="264" spans="6:6" ht="12.75" customHeight="1" x14ac:dyDescent="0.25">
      <c r="F264" s="17"/>
    </row>
    <row r="265" spans="6:6" ht="12.75" customHeight="1" x14ac:dyDescent="0.25">
      <c r="F265" s="17"/>
    </row>
    <row r="266" spans="6:6" ht="12.75" customHeight="1" x14ac:dyDescent="0.25">
      <c r="F266" s="17"/>
    </row>
    <row r="267" spans="6:6" ht="12.75" customHeight="1" x14ac:dyDescent="0.25">
      <c r="F267" s="17"/>
    </row>
    <row r="268" spans="6:6" ht="12.75" customHeight="1" x14ac:dyDescent="0.25">
      <c r="F268" s="17"/>
    </row>
    <row r="269" spans="6:6" ht="12.75" customHeight="1" x14ac:dyDescent="0.25">
      <c r="F269" s="17"/>
    </row>
    <row r="270" spans="6:6" ht="12.75" customHeight="1" x14ac:dyDescent="0.25">
      <c r="F270" s="17"/>
    </row>
    <row r="271" spans="6:6" ht="12.75" customHeight="1" x14ac:dyDescent="0.25">
      <c r="F271" s="17"/>
    </row>
    <row r="272" spans="6:6" ht="12.75" customHeight="1" x14ac:dyDescent="0.25">
      <c r="F272" s="17"/>
    </row>
    <row r="273" spans="6:6" ht="12.75" customHeight="1" x14ac:dyDescent="0.25">
      <c r="F273" s="17"/>
    </row>
    <row r="274" spans="6:6" ht="12.75" customHeight="1" x14ac:dyDescent="0.25">
      <c r="F274" s="17"/>
    </row>
    <row r="275" spans="6:6" ht="12.75" customHeight="1" x14ac:dyDescent="0.25">
      <c r="F275" s="17"/>
    </row>
    <row r="276" spans="6:6" ht="12.75" customHeight="1" x14ac:dyDescent="0.25">
      <c r="F276" s="17"/>
    </row>
    <row r="277" spans="6:6" ht="12.75" customHeight="1" x14ac:dyDescent="0.25">
      <c r="F277" s="17"/>
    </row>
    <row r="278" spans="6:6" ht="12.75" customHeight="1" x14ac:dyDescent="0.25">
      <c r="F278" s="17"/>
    </row>
    <row r="279" spans="6:6" ht="12.75" customHeight="1" x14ac:dyDescent="0.25">
      <c r="F279" s="17"/>
    </row>
    <row r="280" spans="6:6" ht="12.75" customHeight="1" x14ac:dyDescent="0.25">
      <c r="F280" s="17"/>
    </row>
    <row r="281" spans="6:6" ht="12.75" customHeight="1" x14ac:dyDescent="0.25">
      <c r="F281" s="17"/>
    </row>
    <row r="282" spans="6:6" ht="12.75" customHeight="1" x14ac:dyDescent="0.25">
      <c r="F282" s="17"/>
    </row>
    <row r="283" spans="6:6" ht="12.75" customHeight="1" x14ac:dyDescent="0.25">
      <c r="F283" s="17"/>
    </row>
    <row r="284" spans="6:6" ht="12.75" customHeight="1" x14ac:dyDescent="0.25">
      <c r="F284" s="17"/>
    </row>
    <row r="285" spans="6:6" ht="12.75" customHeight="1" x14ac:dyDescent="0.25">
      <c r="F285" s="17"/>
    </row>
    <row r="286" spans="6:6" ht="12.75" customHeight="1" x14ac:dyDescent="0.25">
      <c r="F286" s="17"/>
    </row>
    <row r="287" spans="6:6" ht="12.75" customHeight="1" x14ac:dyDescent="0.25">
      <c r="F287" s="17"/>
    </row>
    <row r="288" spans="6:6" ht="12.75" customHeight="1" x14ac:dyDescent="0.25">
      <c r="F288" s="17"/>
    </row>
    <row r="289" spans="6:6" ht="12.75" customHeight="1" x14ac:dyDescent="0.25">
      <c r="F289" s="17"/>
    </row>
    <row r="290" spans="6:6" ht="12.75" customHeight="1" x14ac:dyDescent="0.25">
      <c r="F290" s="17"/>
    </row>
    <row r="291" spans="6:6" ht="12.75" customHeight="1" x14ac:dyDescent="0.25">
      <c r="F291" s="17"/>
    </row>
    <row r="292" spans="6:6" ht="12.75" customHeight="1" x14ac:dyDescent="0.25">
      <c r="F292" s="17"/>
    </row>
    <row r="293" spans="6:6" ht="12.75" customHeight="1" x14ac:dyDescent="0.25">
      <c r="F293" s="17"/>
    </row>
    <row r="294" spans="6:6" ht="12.75" customHeight="1" x14ac:dyDescent="0.25">
      <c r="F294" s="17"/>
    </row>
    <row r="295" spans="6:6" ht="12.75" customHeight="1" x14ac:dyDescent="0.25">
      <c r="F295" s="17"/>
    </row>
    <row r="296" spans="6:6" ht="12.75" customHeight="1" x14ac:dyDescent="0.25">
      <c r="F296" s="17"/>
    </row>
    <row r="297" spans="6:6" ht="12.75" customHeight="1" x14ac:dyDescent="0.25">
      <c r="F297" s="17"/>
    </row>
    <row r="298" spans="6:6" ht="12.75" customHeight="1" x14ac:dyDescent="0.25">
      <c r="F298" s="17"/>
    </row>
    <row r="299" spans="6:6" ht="12.75" customHeight="1" x14ac:dyDescent="0.25">
      <c r="F299" s="17"/>
    </row>
    <row r="300" spans="6:6" ht="12.75" customHeight="1" x14ac:dyDescent="0.25">
      <c r="F300" s="17"/>
    </row>
    <row r="301" spans="6:6" ht="12.75" customHeight="1" x14ac:dyDescent="0.25">
      <c r="F301" s="17"/>
    </row>
    <row r="302" spans="6:6" ht="12.75" customHeight="1" x14ac:dyDescent="0.25">
      <c r="F302" s="17"/>
    </row>
    <row r="303" spans="6:6" ht="12.75" customHeight="1" x14ac:dyDescent="0.25">
      <c r="F303" s="17"/>
    </row>
    <row r="304" spans="6:6" ht="12.75" customHeight="1" x14ac:dyDescent="0.25">
      <c r="F304" s="17"/>
    </row>
    <row r="305" spans="6:6" ht="12.75" customHeight="1" x14ac:dyDescent="0.25">
      <c r="F305" s="17"/>
    </row>
    <row r="306" spans="6:6" ht="12.75" customHeight="1" x14ac:dyDescent="0.25">
      <c r="F306" s="17"/>
    </row>
    <row r="307" spans="6:6" ht="12.75" customHeight="1" x14ac:dyDescent="0.25">
      <c r="F307" s="17"/>
    </row>
    <row r="308" spans="6:6" ht="12.75" customHeight="1" x14ac:dyDescent="0.25">
      <c r="F308" s="17"/>
    </row>
    <row r="309" spans="6:6" ht="12.75" customHeight="1" x14ac:dyDescent="0.25">
      <c r="F309" s="17"/>
    </row>
    <row r="310" spans="6:6" ht="12.75" customHeight="1" x14ac:dyDescent="0.25">
      <c r="F310" s="17"/>
    </row>
    <row r="311" spans="6:6" ht="12.75" customHeight="1" x14ac:dyDescent="0.25">
      <c r="F311" s="17"/>
    </row>
    <row r="312" spans="6:6" ht="12.75" customHeight="1" x14ac:dyDescent="0.25"/>
    <row r="313" spans="6:6" ht="12.75" customHeight="1" x14ac:dyDescent="0.25"/>
    <row r="314" spans="6:6" ht="12.75" customHeight="1" x14ac:dyDescent="0.25"/>
    <row r="315" spans="6:6" ht="12.75" customHeight="1" x14ac:dyDescent="0.25"/>
    <row r="316" spans="6:6" ht="12.75" customHeight="1" x14ac:dyDescent="0.25"/>
    <row r="317" spans="6:6" ht="12.75" customHeight="1" x14ac:dyDescent="0.25"/>
    <row r="318" spans="6:6" ht="12.75" customHeight="1" x14ac:dyDescent="0.25"/>
    <row r="319" spans="6:6" ht="12.75" customHeight="1" x14ac:dyDescent="0.25"/>
    <row r="320" spans="6:6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</sheetData>
  <mergeCells count="3">
    <mergeCell ref="A1:Q1"/>
    <mergeCell ref="V1:AL1"/>
    <mergeCell ref="AQ1:BG1"/>
  </mergeCells>
  <pageMargins left="0.7" right="0.7" top="0.75" bottom="0.75" header="0.3" footer="0.3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5"/>
  <sheetViews>
    <sheetView zoomScaleNormal="100" workbookViewId="0">
      <selection activeCell="B19" sqref="B19"/>
    </sheetView>
  </sheetViews>
  <sheetFormatPr defaultColWidth="8.6640625" defaultRowHeight="14.4" x14ac:dyDescent="0.3"/>
  <cols>
    <col min="1" max="1" width="17.6640625" style="54" customWidth="1"/>
    <col min="2" max="2" width="39.33203125" style="54" customWidth="1"/>
    <col min="3" max="3" width="17.44140625" style="54" customWidth="1"/>
    <col min="4" max="4" width="22" style="54" customWidth="1"/>
    <col min="5" max="12" width="7.33203125" style="54" customWidth="1"/>
    <col min="13" max="18" width="8.6640625" style="54" customWidth="1"/>
    <col min="19" max="19" width="8.6640625" style="54"/>
    <col min="20" max="20" width="19.44140625" style="54" customWidth="1"/>
    <col min="21" max="16384" width="8.6640625" style="54"/>
  </cols>
  <sheetData>
    <row r="1" spans="1:23" s="29" customFormat="1" ht="30.6" customHeight="1" thickBot="1" x14ac:dyDescent="0.3">
      <c r="A1" s="194" t="s">
        <v>229</v>
      </c>
      <c r="B1" s="197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  <c r="R1" s="56"/>
      <c r="S1" s="56"/>
      <c r="T1" s="56"/>
      <c r="W1" s="57"/>
    </row>
    <row r="2" spans="1:23" s="29" customFormat="1" ht="64.95" customHeight="1" thickBot="1" x14ac:dyDescent="0.3">
      <c r="A2" s="159" t="s">
        <v>19</v>
      </c>
      <c r="B2" s="139" t="s">
        <v>0</v>
      </c>
      <c r="C2" s="140" t="s">
        <v>20</v>
      </c>
      <c r="D2" s="139" t="s">
        <v>11</v>
      </c>
      <c r="E2" s="137" t="s">
        <v>1</v>
      </c>
      <c r="F2" s="137" t="s">
        <v>2</v>
      </c>
      <c r="G2" s="137" t="s">
        <v>3</v>
      </c>
      <c r="H2" s="137" t="s">
        <v>139</v>
      </c>
      <c r="I2" s="137" t="s">
        <v>4</v>
      </c>
      <c r="J2" s="137" t="s">
        <v>5</v>
      </c>
      <c r="K2" s="141" t="s">
        <v>6</v>
      </c>
      <c r="L2" s="137" t="s">
        <v>7</v>
      </c>
      <c r="M2" s="138" t="s">
        <v>31</v>
      </c>
      <c r="N2" s="137" t="s">
        <v>32</v>
      </c>
      <c r="O2" s="137" t="s">
        <v>33</v>
      </c>
      <c r="P2" s="137" t="s">
        <v>34</v>
      </c>
      <c r="Q2" s="138" t="s">
        <v>35</v>
      </c>
      <c r="R2" s="138" t="s">
        <v>36</v>
      </c>
      <c r="S2" s="138" t="s">
        <v>37</v>
      </c>
      <c r="T2" s="142" t="s">
        <v>38</v>
      </c>
      <c r="W2" s="57"/>
    </row>
    <row r="3" spans="1:23" s="55" customFormat="1" ht="18" customHeight="1" x14ac:dyDescent="0.25">
      <c r="A3" s="160" t="s">
        <v>30</v>
      </c>
      <c r="B3" s="116" t="s">
        <v>42</v>
      </c>
      <c r="C3" s="143"/>
      <c r="D3" s="122" t="s">
        <v>14</v>
      </c>
      <c r="E3" s="147">
        <v>2</v>
      </c>
      <c r="F3" s="33"/>
      <c r="G3" s="144">
        <v>0</v>
      </c>
      <c r="H3" s="126"/>
      <c r="I3" s="145" t="s">
        <v>9</v>
      </c>
      <c r="J3" s="130"/>
      <c r="K3" s="144">
        <v>2</v>
      </c>
      <c r="L3" s="130">
        <v>1</v>
      </c>
      <c r="M3" s="146" t="s">
        <v>41</v>
      </c>
      <c r="N3" s="132"/>
      <c r="O3" s="146"/>
      <c r="P3" s="132"/>
      <c r="Q3" s="146"/>
      <c r="R3" s="132"/>
      <c r="S3" s="146"/>
      <c r="T3" s="130" t="s">
        <v>43</v>
      </c>
    </row>
    <row r="4" spans="1:23" s="55" customFormat="1" ht="18" customHeight="1" x14ac:dyDescent="0.25">
      <c r="A4" s="161" t="s">
        <v>68</v>
      </c>
      <c r="B4" s="115" t="s">
        <v>61</v>
      </c>
      <c r="C4" s="118"/>
      <c r="D4" s="11" t="s">
        <v>14</v>
      </c>
      <c r="E4" s="134">
        <v>1</v>
      </c>
      <c r="F4" s="7"/>
      <c r="G4" s="120">
        <v>1</v>
      </c>
      <c r="H4" s="23"/>
      <c r="I4" s="120" t="s">
        <v>9</v>
      </c>
      <c r="J4" s="23"/>
      <c r="K4" s="118">
        <v>2</v>
      </c>
      <c r="L4" s="23">
        <v>2</v>
      </c>
      <c r="M4" s="120"/>
      <c r="N4" s="23" t="s">
        <v>69</v>
      </c>
      <c r="O4" s="118"/>
      <c r="P4" s="11"/>
      <c r="Q4" s="118"/>
      <c r="R4" s="11"/>
      <c r="S4" s="118"/>
      <c r="T4" s="11" t="s">
        <v>43</v>
      </c>
    </row>
    <row r="5" spans="1:23" s="55" customFormat="1" ht="18" customHeight="1" x14ac:dyDescent="0.25">
      <c r="A5" s="161" t="s">
        <v>123</v>
      </c>
      <c r="B5" s="115" t="s">
        <v>121</v>
      </c>
      <c r="C5" s="119"/>
      <c r="D5" s="123" t="s">
        <v>14</v>
      </c>
      <c r="E5" s="134">
        <v>1</v>
      </c>
      <c r="F5" s="7"/>
      <c r="G5" s="119">
        <v>1</v>
      </c>
      <c r="H5" s="123"/>
      <c r="I5" s="120" t="s">
        <v>9</v>
      </c>
      <c r="J5" s="23"/>
      <c r="K5" s="124">
        <v>2</v>
      </c>
      <c r="L5" s="123">
        <v>2</v>
      </c>
      <c r="M5" s="131"/>
      <c r="N5" s="123" t="s">
        <v>69</v>
      </c>
      <c r="O5" s="131"/>
      <c r="P5" s="133"/>
      <c r="Q5" s="131"/>
      <c r="R5" s="123"/>
      <c r="S5" s="118"/>
      <c r="T5" s="11" t="s">
        <v>43</v>
      </c>
      <c r="U5" s="29"/>
      <c r="V5"/>
    </row>
    <row r="6" spans="1:23" s="55" customFormat="1" ht="18" customHeight="1" x14ac:dyDescent="0.25">
      <c r="A6" s="161" t="s">
        <v>119</v>
      </c>
      <c r="B6" s="115" t="s">
        <v>112</v>
      </c>
      <c r="C6" s="118" t="s">
        <v>152</v>
      </c>
      <c r="D6" s="11" t="s">
        <v>13</v>
      </c>
      <c r="E6" s="135">
        <v>1</v>
      </c>
      <c r="F6" s="34"/>
      <c r="G6" s="125"/>
      <c r="H6" s="127">
        <v>2</v>
      </c>
      <c r="I6" s="118" t="s">
        <v>9</v>
      </c>
      <c r="J6" s="23"/>
      <c r="K6" s="124">
        <v>3</v>
      </c>
      <c r="L6" s="127">
        <v>6</v>
      </c>
      <c r="M6" s="125"/>
      <c r="N6" s="127"/>
      <c r="O6" s="125"/>
      <c r="P6" s="127"/>
      <c r="Q6" s="125"/>
      <c r="R6" s="127" t="s">
        <v>40</v>
      </c>
      <c r="S6" s="125"/>
      <c r="T6" s="11" t="s">
        <v>43</v>
      </c>
    </row>
    <row r="7" spans="1:23" s="55" customFormat="1" ht="18" customHeight="1" x14ac:dyDescent="0.25">
      <c r="A7" s="161" t="s">
        <v>122</v>
      </c>
      <c r="B7" s="115" t="s">
        <v>120</v>
      </c>
      <c r="C7" s="119" t="s">
        <v>149</v>
      </c>
      <c r="D7" s="123" t="s">
        <v>17</v>
      </c>
      <c r="E7" s="134">
        <v>1</v>
      </c>
      <c r="F7" s="7"/>
      <c r="G7" s="119"/>
      <c r="H7" s="123">
        <v>1</v>
      </c>
      <c r="I7" s="120" t="s">
        <v>9</v>
      </c>
      <c r="J7" s="23"/>
      <c r="K7" s="124">
        <v>2</v>
      </c>
      <c r="L7" s="123">
        <v>6</v>
      </c>
      <c r="M7" s="131"/>
      <c r="N7" s="133"/>
      <c r="O7" s="131"/>
      <c r="P7" s="133"/>
      <c r="Q7" s="131"/>
      <c r="R7" s="123" t="s">
        <v>69</v>
      </c>
      <c r="S7" s="131"/>
      <c r="T7" s="11" t="s">
        <v>43</v>
      </c>
    </row>
    <row r="8" spans="1:23" s="55" customFormat="1" ht="36" customHeight="1" x14ac:dyDescent="0.25">
      <c r="A8" s="161" t="s">
        <v>49</v>
      </c>
      <c r="B8" s="117" t="s">
        <v>23</v>
      </c>
      <c r="C8" s="120"/>
      <c r="D8" s="23" t="s">
        <v>131</v>
      </c>
      <c r="E8" s="136">
        <v>0</v>
      </c>
      <c r="F8" s="7"/>
      <c r="G8" s="124">
        <v>2</v>
      </c>
      <c r="H8" s="27"/>
      <c r="I8" s="128" t="s">
        <v>10</v>
      </c>
      <c r="J8" s="8"/>
      <c r="K8" s="124">
        <v>0</v>
      </c>
      <c r="L8" s="8">
        <v>1</v>
      </c>
      <c r="M8" s="120" t="s">
        <v>39</v>
      </c>
      <c r="N8" s="23"/>
      <c r="O8" s="120"/>
      <c r="P8" s="23"/>
      <c r="Q8" s="120"/>
      <c r="R8" s="23"/>
      <c r="S8" s="120"/>
      <c r="T8" s="27" t="s">
        <v>46</v>
      </c>
    </row>
    <row r="9" spans="1:23" s="55" customFormat="1" ht="18" customHeight="1" x14ac:dyDescent="0.25">
      <c r="A9" s="161" t="s">
        <v>50</v>
      </c>
      <c r="B9" s="117" t="s">
        <v>24</v>
      </c>
      <c r="C9" s="120"/>
      <c r="D9" s="46" t="s">
        <v>136</v>
      </c>
      <c r="E9" s="136">
        <v>0</v>
      </c>
      <c r="F9" s="7"/>
      <c r="G9" s="124">
        <v>2</v>
      </c>
      <c r="H9" s="27"/>
      <c r="I9" s="129" t="s">
        <v>10</v>
      </c>
      <c r="J9" s="7"/>
      <c r="K9" s="124">
        <v>0</v>
      </c>
      <c r="L9" s="8">
        <v>1</v>
      </c>
      <c r="M9" s="120" t="s">
        <v>39</v>
      </c>
      <c r="N9" s="23"/>
      <c r="O9" s="120"/>
      <c r="P9" s="23"/>
      <c r="Q9" s="120"/>
      <c r="R9" s="23"/>
      <c r="S9" s="120"/>
      <c r="T9" s="27" t="s">
        <v>46</v>
      </c>
    </row>
    <row r="10" spans="1:23" s="55" customFormat="1" ht="36" customHeight="1" x14ac:dyDescent="0.25">
      <c r="A10" s="161" t="s">
        <v>64</v>
      </c>
      <c r="B10" s="115" t="s">
        <v>56</v>
      </c>
      <c r="C10" s="118" t="s">
        <v>49</v>
      </c>
      <c r="D10" s="11" t="s">
        <v>131</v>
      </c>
      <c r="E10" s="135">
        <v>0</v>
      </c>
      <c r="F10" s="34"/>
      <c r="G10" s="118">
        <v>2</v>
      </c>
      <c r="H10" s="11"/>
      <c r="I10" s="118" t="s">
        <v>10</v>
      </c>
      <c r="J10" s="11"/>
      <c r="K10" s="118">
        <v>0</v>
      </c>
      <c r="L10" s="11">
        <v>2</v>
      </c>
      <c r="M10" s="118"/>
      <c r="N10" s="11" t="s">
        <v>39</v>
      </c>
      <c r="O10" s="118"/>
      <c r="P10" s="11"/>
      <c r="Q10" s="118"/>
      <c r="R10" s="11"/>
      <c r="S10" s="118"/>
      <c r="T10" s="11" t="s">
        <v>46</v>
      </c>
    </row>
    <row r="11" spans="1:23" s="55" customFormat="1" ht="18" customHeight="1" x14ac:dyDescent="0.25">
      <c r="A11" s="161" t="s">
        <v>65</v>
      </c>
      <c r="B11" s="115" t="s">
        <v>57</v>
      </c>
      <c r="C11" s="118" t="s">
        <v>50</v>
      </c>
      <c r="D11" s="11" t="s">
        <v>136</v>
      </c>
      <c r="E11" s="134">
        <v>0</v>
      </c>
      <c r="F11" s="7"/>
      <c r="G11" s="120">
        <v>2</v>
      </c>
      <c r="H11" s="23"/>
      <c r="I11" s="120" t="s">
        <v>10</v>
      </c>
      <c r="J11" s="23"/>
      <c r="K11" s="118">
        <v>0</v>
      </c>
      <c r="L11" s="23">
        <v>2</v>
      </c>
      <c r="M11" s="120"/>
      <c r="N11" s="23" t="s">
        <v>39</v>
      </c>
      <c r="O11" s="118"/>
      <c r="P11" s="11"/>
      <c r="Q11" s="118"/>
      <c r="R11" s="11"/>
      <c r="S11" s="118"/>
      <c r="T11" s="11" t="s">
        <v>46</v>
      </c>
    </row>
    <row r="12" spans="1:23" s="55" customFormat="1" ht="18" customHeight="1" x14ac:dyDescent="0.25">
      <c r="A12" s="162" t="s">
        <v>227</v>
      </c>
      <c r="B12" s="163" t="s">
        <v>228</v>
      </c>
      <c r="C12" s="158"/>
      <c r="D12" s="164" t="s">
        <v>132</v>
      </c>
      <c r="E12" s="134">
        <v>1</v>
      </c>
      <c r="F12" s="7"/>
      <c r="G12" s="120">
        <v>2</v>
      </c>
      <c r="H12" s="23"/>
      <c r="I12" s="120" t="s">
        <v>9</v>
      </c>
      <c r="J12" s="23"/>
      <c r="K12" s="118">
        <v>3</v>
      </c>
      <c r="L12" s="23">
        <v>6</v>
      </c>
      <c r="M12" s="120"/>
      <c r="N12" s="23"/>
      <c r="O12" s="118"/>
      <c r="P12" s="11"/>
      <c r="Q12" s="118"/>
      <c r="R12" s="11" t="s">
        <v>40</v>
      </c>
      <c r="S12" s="118"/>
      <c r="T12" s="11" t="s">
        <v>43</v>
      </c>
    </row>
    <row r="13" spans="1:23" ht="18" customHeight="1" x14ac:dyDescent="0.3">
      <c r="A13" s="161" t="s">
        <v>212</v>
      </c>
      <c r="B13" s="115" t="s">
        <v>213</v>
      </c>
      <c r="C13" s="121" t="s">
        <v>205</v>
      </c>
      <c r="D13" s="27" t="s">
        <v>208</v>
      </c>
      <c r="E13" s="23">
        <v>2</v>
      </c>
      <c r="F13" s="23" t="s">
        <v>8</v>
      </c>
      <c r="G13" s="23"/>
      <c r="H13" s="23"/>
      <c r="I13" s="23"/>
      <c r="J13" s="23"/>
      <c r="K13" s="23">
        <v>2</v>
      </c>
      <c r="L13" s="23">
        <v>7</v>
      </c>
      <c r="M13" s="23"/>
      <c r="N13" s="23"/>
      <c r="O13" s="23"/>
      <c r="P13" s="23"/>
      <c r="Q13" s="23"/>
      <c r="R13" s="23"/>
      <c r="S13" s="23" t="s">
        <v>210</v>
      </c>
      <c r="T13" s="23" t="s">
        <v>43</v>
      </c>
    </row>
    <row r="14" spans="1:23" ht="18" customHeight="1" x14ac:dyDescent="0.3">
      <c r="A14" s="171" t="s">
        <v>214</v>
      </c>
      <c r="B14" s="172" t="s">
        <v>213</v>
      </c>
      <c r="C14" s="173"/>
      <c r="D14" s="174" t="s">
        <v>208</v>
      </c>
      <c r="E14" s="175"/>
      <c r="F14" s="175"/>
      <c r="G14" s="175">
        <v>2</v>
      </c>
      <c r="H14" s="175"/>
      <c r="I14" s="175" t="s">
        <v>9</v>
      </c>
      <c r="J14" s="175"/>
      <c r="K14" s="175">
        <v>2</v>
      </c>
      <c r="L14" s="175">
        <v>7</v>
      </c>
      <c r="M14" s="175"/>
      <c r="N14" s="175"/>
      <c r="O14" s="175"/>
      <c r="P14" s="175"/>
      <c r="Q14" s="175"/>
      <c r="R14" s="175"/>
      <c r="S14" s="175" t="s">
        <v>211</v>
      </c>
      <c r="T14" s="175" t="s">
        <v>43</v>
      </c>
    </row>
    <row r="15" spans="1:23" ht="18" customHeight="1" thickBot="1" x14ac:dyDescent="0.35">
      <c r="A15" s="176" t="s">
        <v>276</v>
      </c>
      <c r="B15" s="177" t="s">
        <v>271</v>
      </c>
      <c r="C15" s="178"/>
      <c r="D15" s="179" t="s">
        <v>14</v>
      </c>
      <c r="E15" s="180"/>
      <c r="F15" s="180"/>
      <c r="G15" s="180"/>
      <c r="H15" s="180">
        <v>2</v>
      </c>
      <c r="I15" s="180" t="s">
        <v>10</v>
      </c>
      <c r="J15" s="180"/>
      <c r="K15" s="180">
        <v>1</v>
      </c>
      <c r="L15" s="180" t="s">
        <v>272</v>
      </c>
      <c r="M15" s="180"/>
      <c r="N15" s="180"/>
      <c r="O15" s="180"/>
      <c r="P15" s="180"/>
      <c r="Q15" s="180"/>
      <c r="R15" s="180"/>
      <c r="S15" s="180" t="s">
        <v>39</v>
      </c>
      <c r="T15" s="180" t="s">
        <v>43</v>
      </c>
    </row>
  </sheetData>
  <mergeCells count="1">
    <mergeCell ref="A1:Q1"/>
  </mergeCells>
  <pageMargins left="0.7" right="0.7" top="0.75" bottom="0.75" header="0.3" footer="0.3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16B7C64FFEF4D41ADE4A1520601BFBB" ma:contentTypeVersion="14" ma:contentTypeDescription="Új dokumentum létrehozása." ma:contentTypeScope="" ma:versionID="3a8922cdccd29b36fcee89d8173d695d">
  <xsd:schema xmlns:xsd="http://www.w3.org/2001/XMLSchema" xmlns:xs="http://www.w3.org/2001/XMLSchema" xmlns:p="http://schemas.microsoft.com/office/2006/metadata/properties" xmlns:ns3="471694e9-d28c-4d75-bba8-a224e7504074" xmlns:ns4="58a9732b-5950-45aa-815b-4b43062b0740" targetNamespace="http://schemas.microsoft.com/office/2006/metadata/properties" ma:root="true" ma:fieldsID="a416ec24b36cd9787a3586b471de7bca" ns3:_="" ns4:_="">
    <xsd:import namespace="471694e9-d28c-4d75-bba8-a224e7504074"/>
    <xsd:import namespace="58a9732b-5950-45aa-815b-4b43062b07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694e9-d28c-4d75-bba8-a224e7504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9732b-5950-45aa-815b-4b43062b0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EF57B-ED9D-45D6-A38B-98F67FE5F985}">
  <ds:schemaRefs>
    <ds:schemaRef ds:uri="http://schemas.microsoft.com/office/2006/metadata/properties"/>
    <ds:schemaRef ds:uri="471694e9-d28c-4d75-bba8-a224e7504074"/>
    <ds:schemaRef ds:uri="58a9732b-5950-45aa-815b-4b43062b0740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BF839D-8CC2-44F6-B3A4-BDD48E84D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694e9-d28c-4d75-bba8-a224e7504074"/>
    <ds:schemaRef ds:uri="58a9732b-5950-45aa-815b-4b43062b0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5FC879-DD7A-48BA-B168-75A844BB5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</vt:lpstr>
      <vt:lpstr>szab.vál.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hunlaci@inf.elte.hu</dc:creator>
  <cp:lastModifiedBy>Borbély Tibor</cp:lastModifiedBy>
  <cp:revision>0</cp:revision>
  <cp:lastPrinted>2024-02-20T08:00:44Z</cp:lastPrinted>
  <dcterms:created xsi:type="dcterms:W3CDTF">2017-06-02T06:05:55Z</dcterms:created>
  <dcterms:modified xsi:type="dcterms:W3CDTF">2024-02-29T17:28:06Z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d0c7a3f1-0d4e-4036-9afb-889641462a70</vt:lpwstr>
  </property>
  <property fmtid="{D5CDD505-2E9C-101B-9397-08002B2CF9AE}" pid="3" name="ContentTypeId">
    <vt:lpwstr>0x010100016B7C64FFEF4D41ADE4A1520601BFBB</vt:lpwstr>
  </property>
</Properties>
</file>